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 Cozby\Desktop\"/>
    </mc:Choice>
  </mc:AlternateContent>
  <xr:revisionPtr revIDLastSave="0" documentId="13_ncr:1_{665402E6-948D-42B3-956F-DEBECADF59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  <sheet name="July" sheetId="2" r:id="rId2"/>
    <sheet name="June" sheetId="3" r:id="rId3"/>
    <sheet name="May" sheetId="4" r:id="rId4"/>
    <sheet name="April" sheetId="5" r:id="rId5"/>
    <sheet name="March" sheetId="6" r:id="rId6"/>
    <sheet name="February" sheetId="7" r:id="rId7"/>
    <sheet name="January" sheetId="8" r:id="rId8"/>
    <sheet name="Retirement" sheetId="9" r:id="rId9"/>
  </sheets>
  <definedNames>
    <definedName name="_xlnm._FilterDatabase" localSheetId="7" hidden="1">January!$A$1:$D$87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9" l="1"/>
  <c r="C10" i="9" s="1"/>
  <c r="B11" i="9" s="1"/>
  <c r="C11" i="9" s="1"/>
  <c r="B12" i="9" s="1"/>
  <c r="C12" i="9" s="1"/>
  <c r="B13" i="9" s="1"/>
  <c r="C13" i="9" s="1"/>
  <c r="B14" i="9" s="1"/>
  <c r="C14" i="9" s="1"/>
  <c r="B15" i="9" s="1"/>
  <c r="C15" i="9" s="1"/>
  <c r="B16" i="9" s="1"/>
  <c r="C16" i="9" s="1"/>
  <c r="B17" i="9" s="1"/>
  <c r="C17" i="9" s="1"/>
  <c r="B18" i="9" s="1"/>
  <c r="C18" i="9" s="1"/>
  <c r="B19" i="9" s="1"/>
  <c r="C19" i="9" s="1"/>
  <c r="B20" i="9" s="1"/>
  <c r="C20" i="9" s="1"/>
  <c r="B21" i="9" s="1"/>
  <c r="C21" i="9" s="1"/>
  <c r="B22" i="9" s="1"/>
  <c r="C22" i="9" s="1"/>
  <c r="B23" i="9" s="1"/>
  <c r="C23" i="9" s="1"/>
  <c r="B24" i="9" s="1"/>
  <c r="C24" i="9" s="1"/>
  <c r="B25" i="9" s="1"/>
  <c r="C25" i="9" s="1"/>
  <c r="B26" i="9" s="1"/>
  <c r="C26" i="9" s="1"/>
  <c r="B27" i="9" s="1"/>
  <c r="C27" i="9" s="1"/>
  <c r="B28" i="9" s="1"/>
  <c r="C28" i="9" s="1"/>
  <c r="B29" i="9" s="1"/>
  <c r="C29" i="9" s="1"/>
  <c r="B30" i="9" s="1"/>
  <c r="C30" i="9" s="1"/>
  <c r="B31" i="9" s="1"/>
  <c r="C31" i="9" s="1"/>
  <c r="B32" i="9" s="1"/>
  <c r="C32" i="9" s="1"/>
  <c r="B33" i="9" s="1"/>
  <c r="C33" i="9" s="1"/>
  <c r="B34" i="9" s="1"/>
  <c r="C34" i="9" s="1"/>
  <c r="B35" i="9" s="1"/>
  <c r="C35" i="9" s="1"/>
  <c r="B36" i="9" s="1"/>
  <c r="C36" i="9" s="1"/>
  <c r="B37" i="9" s="1"/>
  <c r="C37" i="9" s="1"/>
  <c r="B38" i="9" s="1"/>
  <c r="C38" i="9" s="1"/>
  <c r="B39" i="9" s="1"/>
  <c r="C39" i="9" s="1"/>
  <c r="B40" i="9" s="1"/>
  <c r="C40" i="9" s="1"/>
  <c r="B41" i="9" s="1"/>
  <c r="C41" i="9" s="1"/>
  <c r="B42" i="9" s="1"/>
  <c r="C42" i="9" s="1"/>
  <c r="B9" i="9"/>
  <c r="B68" i="8"/>
  <c r="B67" i="8"/>
  <c r="B65" i="8"/>
  <c r="B51" i="8"/>
  <c r="B102" i="7"/>
  <c r="B85" i="7"/>
  <c r="B20" i="7"/>
  <c r="B99" i="6"/>
  <c r="B64" i="6"/>
  <c r="B53" i="6"/>
  <c r="B8" i="6"/>
  <c r="B106" i="5"/>
  <c r="B105" i="5"/>
  <c r="B99" i="5"/>
  <c r="B36" i="5"/>
  <c r="B21" i="5"/>
  <c r="B20" i="5"/>
  <c r="B16" i="5"/>
  <c r="B12" i="5"/>
  <c r="B81" i="4"/>
  <c r="B66" i="4"/>
  <c r="B56" i="4"/>
  <c r="B104" i="3"/>
  <c r="B97" i="3"/>
  <c r="B93" i="3"/>
  <c r="B91" i="3"/>
  <c r="B62" i="3"/>
  <c r="B60" i="3"/>
  <c r="B35" i="3"/>
  <c r="B100" i="2"/>
  <c r="B82" i="2"/>
  <c r="B78" i="2"/>
  <c r="B47" i="2"/>
  <c r="B6" i="2"/>
  <c r="B38" i="1"/>
  <c r="F30" i="1"/>
  <c r="N29" i="1"/>
  <c r="J29" i="1"/>
  <c r="K28" i="1"/>
  <c r="G28" i="1" s="1"/>
  <c r="D28" i="1"/>
  <c r="G27" i="1"/>
  <c r="F27" i="1"/>
  <c r="B27" i="1"/>
  <c r="D27" i="1" s="1"/>
  <c r="G26" i="1"/>
  <c r="F26" i="1"/>
  <c r="D26" i="1"/>
  <c r="N25" i="1"/>
  <c r="M25" i="1"/>
  <c r="M29" i="1" s="1"/>
  <c r="L25" i="1"/>
  <c r="L29" i="1" s="1"/>
  <c r="K25" i="1"/>
  <c r="J25" i="1"/>
  <c r="I25" i="1"/>
  <c r="I29" i="1" s="1"/>
  <c r="H25" i="1"/>
  <c r="G25" i="1" s="1"/>
  <c r="D25" i="1"/>
  <c r="B25" i="1"/>
  <c r="G24" i="1"/>
  <c r="F24" i="1"/>
  <c r="D24" i="1"/>
  <c r="G23" i="1"/>
  <c r="F23" i="1"/>
  <c r="D23" i="1"/>
  <c r="G22" i="1"/>
  <c r="F22" i="1"/>
  <c r="D22" i="1"/>
  <c r="G21" i="1"/>
  <c r="F21" i="1"/>
  <c r="D21" i="1"/>
  <c r="G20" i="1"/>
  <c r="F20" i="1"/>
  <c r="D20" i="1"/>
  <c r="G19" i="1"/>
  <c r="F19" i="1"/>
  <c r="D19" i="1"/>
  <c r="G18" i="1"/>
  <c r="F18" i="1"/>
  <c r="D18" i="1"/>
  <c r="G17" i="1"/>
  <c r="F17" i="1"/>
  <c r="D17" i="1"/>
  <c r="G16" i="1"/>
  <c r="F16" i="1"/>
  <c r="D16" i="1"/>
  <c r="G15" i="1"/>
  <c r="F15" i="1"/>
  <c r="D15" i="1"/>
  <c r="G14" i="1"/>
  <c r="F14" i="1"/>
  <c r="B14" i="1"/>
  <c r="D14" i="1" s="1"/>
  <c r="G13" i="1"/>
  <c r="F13" i="1"/>
  <c r="D13" i="1"/>
  <c r="G12" i="1"/>
  <c r="F12" i="1"/>
  <c r="D12" i="1"/>
  <c r="G11" i="1"/>
  <c r="F11" i="1"/>
  <c r="D11" i="1"/>
  <c r="G10" i="1"/>
  <c r="F10" i="1"/>
  <c r="D10" i="1"/>
  <c r="S6" i="1"/>
  <c r="R6" i="1"/>
  <c r="Q6" i="1"/>
  <c r="P6" i="1"/>
  <c r="O6" i="1"/>
  <c r="N6" i="1"/>
  <c r="N32" i="1" s="1"/>
  <c r="M6" i="1"/>
  <c r="M32" i="1" s="1"/>
  <c r="L6" i="1"/>
  <c r="L32" i="1" s="1"/>
  <c r="K6" i="1"/>
  <c r="F6" i="1" s="1"/>
  <c r="J6" i="1"/>
  <c r="J32" i="1" s="1"/>
  <c r="I6" i="1"/>
  <c r="I32" i="1" s="1"/>
  <c r="H6" i="1"/>
  <c r="G6" i="1"/>
  <c r="B6" i="1"/>
  <c r="D6" i="1" s="1"/>
  <c r="G5" i="1"/>
  <c r="F5" i="1"/>
  <c r="D5" i="1"/>
  <c r="G4" i="1"/>
  <c r="F4" i="1"/>
  <c r="D4" i="1"/>
  <c r="D29" i="1" l="1"/>
  <c r="D32" i="1" s="1"/>
  <c r="K29" i="1"/>
  <c r="K32" i="1" s="1"/>
  <c r="F25" i="1"/>
  <c r="B29" i="1"/>
  <c r="H29" i="1"/>
  <c r="B32" i="1"/>
  <c r="F28" i="1"/>
  <c r="F29" i="1" l="1"/>
  <c r="G29" i="1"/>
  <c r="H32" i="1"/>
  <c r="F32" i="1" l="1"/>
  <c r="G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7" authorId="0" shapeId="0" xr:uid="{00000000-0006-0000-0000-000001000000}">
      <text>
        <r>
          <rPr>
            <sz val="11"/>
            <color rgb="FF000000"/>
            <rFont val="Calibri"/>
          </rPr>
          <t>Only had two months of truck payments during the year
	-Natalie Hodson</t>
        </r>
      </text>
    </comment>
  </commentList>
</comments>
</file>

<file path=xl/sharedStrings.xml><?xml version="1.0" encoding="utf-8"?>
<sst xmlns="http://schemas.openxmlformats.org/spreadsheetml/2006/main" count="1398" uniqueCount="378">
  <si>
    <t>Date</t>
  </si>
  <si>
    <t>Monthly Budget</t>
  </si>
  <si>
    <t>Amount</t>
  </si>
  <si>
    <t>Category</t>
  </si>
  <si>
    <t>Comments</t>
  </si>
  <si>
    <t>(take home)</t>
  </si>
  <si>
    <t>Business Expense</t>
  </si>
  <si>
    <t>Actual</t>
  </si>
  <si>
    <t>Kickoff Labs</t>
  </si>
  <si>
    <t>Cable/Internet/Utilities</t>
  </si>
  <si>
    <t>Time Warner Cable</t>
  </si>
  <si>
    <t>Entergy</t>
  </si>
  <si>
    <t>CP Energy</t>
  </si>
  <si>
    <t>Cleaning Lady</t>
  </si>
  <si>
    <t>Cash</t>
  </si>
  <si>
    <t>Student Loan</t>
  </si>
  <si>
    <t>Take-home Income:</t>
  </si>
  <si>
    <t>Cash for allison's cleaning Lady</t>
  </si>
  <si>
    <t>Daycare</t>
  </si>
  <si>
    <t>Cash for Teresa while watching kids</t>
  </si>
  <si>
    <t>DWC Business Expense</t>
  </si>
  <si>
    <t>Qdoba Dallas Airport</t>
  </si>
  <si>
    <t>Smiths Grocery (groceries in Park City)</t>
  </si>
  <si>
    <t>Walmart (groceries in Park City)</t>
  </si>
  <si>
    <t>Cash to pay actors for promo video</t>
  </si>
  <si>
    <t>Kneaders lunch for actors during promo video filming</t>
  </si>
  <si>
    <t>Monthly Goal</t>
  </si>
  <si>
    <t>DWC Business Expenses</t>
  </si>
  <si>
    <t>Walmart Groceries in Park City</t>
  </si>
  <si>
    <t>Cable / Internet / Utilities</t>
  </si>
  <si>
    <t>Airport Shuttle Fee</t>
  </si>
  <si>
    <t>Loan Reimbursement</t>
  </si>
  <si>
    <t>Family Activities</t>
  </si>
  <si>
    <t>Redbox</t>
  </si>
  <si>
    <t>Entergy Natural Gas</t>
  </si>
  <si>
    <t>Annual Goal</t>
  </si>
  <si>
    <t>Praise Kids Camp Registration for Lincoln</t>
  </si>
  <si>
    <t>Burger King with Teresa and Kids</t>
  </si>
  <si>
    <t>Netflix</t>
  </si>
  <si>
    <t>Gas</t>
  </si>
  <si>
    <t>Corolla</t>
  </si>
  <si>
    <t>RUNNING TOTAL</t>
  </si>
  <si>
    <t>Rav 4</t>
  </si>
  <si>
    <t>Rav4</t>
  </si>
  <si>
    <t>MONTHLY AVERAGE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</si>
  <si>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</si>
  <si>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</si>
  <si>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</si>
  <si>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</si>
  <si>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</si>
  <si>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</si>
  <si>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</si>
  <si>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</si>
  <si>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</si>
  <si>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</si>
  <si>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</si>
  <si>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</si>
  <si>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Grocery</t>
  </si>
  <si>
    <t>HEB</t>
  </si>
  <si>
    <t>Taco Bell driving to Utah</t>
  </si>
  <si>
    <t>LMUD</t>
  </si>
  <si>
    <t>Clothes</t>
  </si>
  <si>
    <t>Target</t>
  </si>
  <si>
    <t>Moab State Park</t>
  </si>
  <si>
    <t>Bounce Zone</t>
  </si>
  <si>
    <t>Putt Putt Fun House</t>
  </si>
  <si>
    <t>McDonalds driving to Utah</t>
  </si>
  <si>
    <t>Jumping World</t>
  </si>
  <si>
    <t>groceries driving to Utah</t>
  </si>
  <si>
    <t xml:space="preserve">Walmart </t>
  </si>
  <si>
    <t>Crown Pizza</t>
  </si>
  <si>
    <t>Bjorns Brewery Coffee</t>
  </si>
  <si>
    <t>State Liquor Store</t>
  </si>
  <si>
    <t>Walmart</t>
  </si>
  <si>
    <t>Jimmy Johns</t>
  </si>
  <si>
    <t>Albertsons</t>
  </si>
  <si>
    <t>Chick Fil A</t>
  </si>
  <si>
    <t>CVS Pharmacy</t>
  </si>
  <si>
    <t>Horsehoe Bend Gas Station</t>
  </si>
  <si>
    <t>Taco Bell</t>
  </si>
  <si>
    <t>McDonald's</t>
  </si>
  <si>
    <t>Maverick Food</t>
  </si>
  <si>
    <t>Chevron Gas Station</t>
  </si>
  <si>
    <t>iHop</t>
  </si>
  <si>
    <t>Winco</t>
  </si>
  <si>
    <t>Los Betos Boise Mexican Food</t>
  </si>
  <si>
    <t>Fanci Freeze with Kids</t>
  </si>
  <si>
    <t>Breakfast Durango Joe's</t>
  </si>
  <si>
    <t>Dutch Brothers</t>
  </si>
  <si>
    <t>Insurance</t>
  </si>
  <si>
    <t>Northwestern Mutual</t>
  </si>
  <si>
    <t>Lawn / Garden / Home</t>
  </si>
  <si>
    <t>April and May Lawn Mowing</t>
  </si>
  <si>
    <t>Blackland Smokehouse BBQ</t>
  </si>
  <si>
    <t>Family Dollar diapers, wipes, etc</t>
  </si>
  <si>
    <t>McDonalds</t>
  </si>
  <si>
    <t>Amazon.com</t>
  </si>
  <si>
    <t>Food Basket</t>
  </si>
  <si>
    <t>Market Basket</t>
  </si>
  <si>
    <t>Walgreens</t>
  </si>
  <si>
    <t>Whataburger</t>
  </si>
  <si>
    <t>Dominos</t>
  </si>
  <si>
    <t>Chik Fil A</t>
  </si>
  <si>
    <t>Groovebook</t>
  </si>
  <si>
    <t>Trash Bill Quarterly</t>
  </si>
  <si>
    <t>Medical</t>
  </si>
  <si>
    <t>Home Depot</t>
  </si>
  <si>
    <t>Altus Lumberton</t>
  </si>
  <si>
    <t>SE Texas Cardiology CoPay</t>
  </si>
  <si>
    <t>Misc</t>
  </si>
  <si>
    <t>New Tires for RAV4</t>
  </si>
  <si>
    <t>Audible book</t>
  </si>
  <si>
    <t>Natalie's hair</t>
  </si>
  <si>
    <t>Total</t>
  </si>
  <si>
    <t>Bank Fee ATM Fee</t>
  </si>
  <si>
    <t>Apple iTunes</t>
  </si>
  <si>
    <t>Mike Smith Tire RAV4 air filter</t>
  </si>
  <si>
    <t>Wasatch Running Store Father's Day Gift for Dad</t>
  </si>
  <si>
    <t>Venmo Cashout (payment from Rich for Father's Day Gift)</t>
  </si>
  <si>
    <t>iTunes</t>
  </si>
  <si>
    <t>Amazon</t>
  </si>
  <si>
    <t>Lindy's Lawn Care (4 mows)</t>
  </si>
  <si>
    <t>Mortgage</t>
  </si>
  <si>
    <t>Pressure Washing to get house ready to sell</t>
  </si>
  <si>
    <t>NAH Business Expense</t>
  </si>
  <si>
    <t>Marriott hotel driving to Utah</t>
  </si>
  <si>
    <t>Target - new bedding</t>
  </si>
  <si>
    <t>Kneaders</t>
  </si>
  <si>
    <t>Mulch</t>
  </si>
  <si>
    <t>Phone</t>
  </si>
  <si>
    <t>Verizon</t>
  </si>
  <si>
    <t>M&amp;D Supply</t>
  </si>
  <si>
    <t>Audible subscription</t>
  </si>
  <si>
    <t>Car Wash</t>
  </si>
  <si>
    <t>Billy the Kid Museum</t>
  </si>
  <si>
    <t>Natalie's Hair</t>
  </si>
  <si>
    <t>Top Golf</t>
  </si>
  <si>
    <t>Oil Change, air filter change, fuel system flush for Corolla</t>
  </si>
  <si>
    <t>Trip Fund</t>
  </si>
  <si>
    <t>US Airways/Orbitz Sheridan's Ticket for Salmon Fishing</t>
  </si>
  <si>
    <t>Cabelas rod and reel</t>
  </si>
  <si>
    <t>Driving from UT to ID for fishing</t>
  </si>
  <si>
    <t>Groceries for Camping</t>
  </si>
  <si>
    <t>Maverick Gas</t>
  </si>
  <si>
    <t>Maverick Ice</t>
  </si>
  <si>
    <t>Jada Nails with Teresa for watching kids while fishing</t>
  </si>
  <si>
    <t>Kneaders with Teresa for watching kids while fishing</t>
  </si>
  <si>
    <t>Bi Mart Fishing Supplies</t>
  </si>
  <si>
    <t>Jiffy Lube oil change for rental car</t>
  </si>
  <si>
    <t>Walmart Fishing Supplies</t>
  </si>
  <si>
    <t>Collect phone call from Warm Lake Lodge with Lincoln was sick</t>
  </si>
  <si>
    <t>Cash for Beau watching kids</t>
  </si>
  <si>
    <t>Tackle Toms - broken pole and reel</t>
  </si>
  <si>
    <t>Dry Ice for salmon</t>
  </si>
  <si>
    <t>Gas in Moab</t>
  </si>
  <si>
    <t>Travel Inn, Farmington, NM</t>
  </si>
  <si>
    <t>Gas back to TX</t>
  </si>
  <si>
    <t>Kingfisher Fishing Supplies</t>
  </si>
  <si>
    <t xml:space="preserve">Cabelas </t>
  </si>
  <si>
    <t xml:space="preserve">Ice and Cash @ Maverick </t>
  </si>
  <si>
    <t>Sold Bunk Beds</t>
  </si>
  <si>
    <t>Expenses:</t>
  </si>
  <si>
    <t>Insurance (Life &amp; Home Warranty)</t>
  </si>
  <si>
    <t>Mortgage/Property Taxes</t>
  </si>
  <si>
    <t>School</t>
  </si>
  <si>
    <t>Sports</t>
  </si>
  <si>
    <t>Truck Payment</t>
  </si>
  <si>
    <t>Vehicle Insurance</t>
  </si>
  <si>
    <t>EMERGENCY FUND ITEMS</t>
  </si>
  <si>
    <t>Savings</t>
  </si>
  <si>
    <t>SEP IRA</t>
  </si>
  <si>
    <t>FUNDED</t>
  </si>
  <si>
    <t>Scottrade</t>
  </si>
  <si>
    <t>WILL FUND IN DECEMBER</t>
  </si>
  <si>
    <t>Total Savings For The Year</t>
  </si>
  <si>
    <t>Time Warner</t>
  </si>
  <si>
    <t>Rebekah Babysitting</t>
  </si>
  <si>
    <t>Crawfish Dinner with Megan</t>
  </si>
  <si>
    <t>Mother's Day Gift for Teresa</t>
  </si>
  <si>
    <t>Rav4 (driving sister to airport)</t>
  </si>
  <si>
    <t>RAV4 (trip to Houston)</t>
  </si>
  <si>
    <t>RAV4</t>
  </si>
  <si>
    <t>Airport Food</t>
  </si>
  <si>
    <t>Sams Club</t>
  </si>
  <si>
    <t>Little Ceasars</t>
  </si>
  <si>
    <t>Sonic</t>
  </si>
  <si>
    <t>McDonalds with the kids</t>
  </si>
  <si>
    <t>Cherries at Walmart in the Woodlands</t>
  </si>
  <si>
    <t>Steaks @ Josh and Elizabeths</t>
  </si>
  <si>
    <t>American Home Shield</t>
  </si>
  <si>
    <t>Home Depot Garden Trellis Supplies</t>
  </si>
  <si>
    <t>MicroLife Organic Fertilizer</t>
  </si>
  <si>
    <t>Home Depot PVC Pipes</t>
  </si>
  <si>
    <t>Lincoln Cavity Filling Dr. Nelams</t>
  </si>
  <si>
    <t>Amazon Order 2 phone chargers</t>
  </si>
  <si>
    <t>Fiver Logo Design</t>
  </si>
  <si>
    <t>Cash (can't remember what for)</t>
  </si>
  <si>
    <t>Western Union to AJ</t>
  </si>
  <si>
    <t>Cash Advance fee for Western Union sent to AJ</t>
  </si>
  <si>
    <t>Hobby Lobby treat for kids</t>
  </si>
  <si>
    <t>Parking Rice University</t>
  </si>
  <si>
    <t>Phoenix MDO Registration Fee</t>
  </si>
  <si>
    <t>Lincoln's End of the Year Bounce Zone Party (Phoenix too and pizza)</t>
  </si>
  <si>
    <t>Tuition plus late fee</t>
  </si>
  <si>
    <t>Target Teacher end of year gift card</t>
  </si>
  <si>
    <t>Kroger (food during Great Wolf Lodge trip)</t>
  </si>
  <si>
    <t>GWL (breakfast buffet)</t>
  </si>
  <si>
    <t>Chipotle</t>
  </si>
  <si>
    <t>Entergy Power</t>
  </si>
  <si>
    <t>Cash ATM withdrawel</t>
  </si>
  <si>
    <t>Old Navy - using up gift card</t>
  </si>
  <si>
    <t>Ross</t>
  </si>
  <si>
    <t>Charming Charlie</t>
  </si>
  <si>
    <t>Forever 21 used rest of gift card</t>
  </si>
  <si>
    <t xml:space="preserve">March 30 and all of April daycare </t>
  </si>
  <si>
    <t>Cash Babysitter Brianna while we talked business plan</t>
  </si>
  <si>
    <t>Rebox</t>
  </si>
  <si>
    <t>Subway w/ kids</t>
  </si>
  <si>
    <t>HEB (Gift Card)</t>
  </si>
  <si>
    <t>Target Beer</t>
  </si>
  <si>
    <t>HEB (part gift card part citi)</t>
  </si>
  <si>
    <t>Target slushies after church</t>
  </si>
  <si>
    <t>Target Slurpies</t>
  </si>
  <si>
    <t>Little Caesars</t>
  </si>
  <si>
    <t>HEB Plus</t>
  </si>
  <si>
    <t>Walmart Tomato Cages</t>
  </si>
  <si>
    <t>Bud Lawn for March and April 2nd</t>
  </si>
  <si>
    <t>Sippy Cup Stoppers (amazon)</t>
  </si>
  <si>
    <t>Grapefruit Tree / Compost / Weed &amp; Feed for Lawn</t>
  </si>
  <si>
    <t>Blackberry Bushes</t>
  </si>
  <si>
    <t>The Home Depot trellis for squash</t>
  </si>
  <si>
    <t>PVC pipe for garden</t>
  </si>
  <si>
    <t>Physician charge for 2nd ER visit</t>
  </si>
  <si>
    <t>Terry Mitchell Physicial Fee</t>
  </si>
  <si>
    <t>CT ABD/PEL WO Contrast (Cat scan)</t>
  </si>
  <si>
    <t>Southeast Texas Cardiology (vein appt)</t>
  </si>
  <si>
    <t>Christus Hospital Bill</t>
  </si>
  <si>
    <t>Easter Items (baskets, gifts inside baskets, eggs, egg dye, etc)</t>
  </si>
  <si>
    <t>Birthday Flowers for Kathy</t>
  </si>
  <si>
    <t>Brakes on Corolla</t>
  </si>
  <si>
    <t>Hair Clippers Walmart</t>
  </si>
  <si>
    <t>Girls Trip Cash</t>
  </si>
  <si>
    <t>Tea House Natalie Girls Weekend</t>
  </si>
  <si>
    <t>Library Fee Cash</t>
  </si>
  <si>
    <t>Natalie's Hair cut and color</t>
  </si>
  <si>
    <t>Lincoln's Class Pictures</t>
  </si>
  <si>
    <t>Lincoln's Tball Pictures</t>
  </si>
  <si>
    <t>Great Wolf Lodge</t>
  </si>
  <si>
    <t>Cash for Great Wolf Lodge Trip Misc Things</t>
  </si>
  <si>
    <t>Gas to Dallas</t>
  </si>
  <si>
    <t>Beef Jerky and Coffee on Trip</t>
  </si>
  <si>
    <t>Phoenix's Birthday Amazon.com</t>
  </si>
  <si>
    <t>Walmart Underwear for Phoenix</t>
  </si>
  <si>
    <t>Bright Horizons for March 11</t>
  </si>
  <si>
    <t>March 30th Rebekah Maines</t>
  </si>
  <si>
    <t>Bright Horizons for March 18</t>
  </si>
  <si>
    <t>Emergency Fund</t>
  </si>
  <si>
    <t>2012 Taxes 1040</t>
  </si>
  <si>
    <t>Chuck E Cheese</t>
  </si>
  <si>
    <t>Jason's Deli Date Night</t>
  </si>
  <si>
    <t>Nutty Jerry's Pizza</t>
  </si>
  <si>
    <t>Nutty Jerry's Admission</t>
  </si>
  <si>
    <t>Date Night Barnes &amp; Noble Coffee</t>
  </si>
  <si>
    <t>Date Night Praise</t>
  </si>
  <si>
    <t>Netfilx</t>
  </si>
  <si>
    <t>Cash used during the Fair + flea market</t>
  </si>
  <si>
    <t>Corolla Buckees Baytown</t>
  </si>
  <si>
    <t>Gas money to Rebekah's brother for using truck in garden</t>
  </si>
  <si>
    <t>Gummy Bears on way to Nutty Jerry's</t>
  </si>
  <si>
    <t>French Fries Jack in the Box</t>
  </si>
  <si>
    <t>French Fries</t>
  </si>
  <si>
    <t>Cash to Josh &amp; Elizabeth for Coffee/cream</t>
  </si>
  <si>
    <t>SAMs Club</t>
  </si>
  <si>
    <t>Tomato Plants</t>
  </si>
  <si>
    <t>Lightbulbs for the house (Walmart)</t>
  </si>
  <si>
    <t>Soil for Garden, Peach Tree, Tomato Plants</t>
  </si>
  <si>
    <t>Sand for Sandbox</t>
  </si>
  <si>
    <t>Marigolds for Garden</t>
  </si>
  <si>
    <t>Propane Tank HEB</t>
  </si>
  <si>
    <t>Altus</t>
  </si>
  <si>
    <t>Ambulance Ride</t>
  </si>
  <si>
    <t>Dr. Nelson Dermatology Appointment</t>
  </si>
  <si>
    <t>Dry Cleaning</t>
  </si>
  <si>
    <t>Itunes - NASM Study App</t>
  </si>
  <si>
    <t>Taxes - David James Fee for 1040 personal taxes</t>
  </si>
  <si>
    <t>Wells Fargo Morgage Overpayment Refund</t>
  </si>
  <si>
    <t>Phoenix's Birthday - Walmart</t>
  </si>
  <si>
    <t>Phoenix's Birthday - Dollar Store</t>
  </si>
  <si>
    <t>Phoenix's Birthday - Target</t>
  </si>
  <si>
    <t>Audrey's Birthday - Target</t>
  </si>
  <si>
    <t>Mike Smith Oil Change Rav4</t>
  </si>
  <si>
    <t>Natalie Organic Gardening Seminar Fee</t>
  </si>
  <si>
    <t>Tball Socks/Hat/Bat</t>
  </si>
  <si>
    <t>BEAN charge paypal</t>
  </si>
  <si>
    <t>Cabela's using rest of gift card - fishing poles, camping gear, etc</t>
  </si>
  <si>
    <t>Geico</t>
  </si>
  <si>
    <t>Time Warner - Cable &amp; Internet</t>
  </si>
  <si>
    <t>LMUD (utilities)</t>
  </si>
  <si>
    <t xml:space="preserve">Cash </t>
  </si>
  <si>
    <t>Amazon.com - hair curlers natalie</t>
  </si>
  <si>
    <t>Old Navy - Natalie</t>
  </si>
  <si>
    <t>The Childrens Place</t>
  </si>
  <si>
    <t>Bright Horizons</t>
  </si>
  <si>
    <t>State of VA 2012 Taxes</t>
  </si>
  <si>
    <t>Redbox - Wii Game Penguins</t>
  </si>
  <si>
    <t>Brick Oven Pizza</t>
  </si>
  <si>
    <t>Dippin Dots @ Mall</t>
  </si>
  <si>
    <t xml:space="preserve">Family Activities </t>
  </si>
  <si>
    <t>Chevron Rav4</t>
  </si>
  <si>
    <t>ExxonMobil</t>
  </si>
  <si>
    <t>Chimney Rock FoodMart</t>
  </si>
  <si>
    <t>Seven 11</t>
  </si>
  <si>
    <t>Buc-ees</t>
  </si>
  <si>
    <t>Walmart Sippy cups &amp; Vitamins</t>
  </si>
  <si>
    <t>Sam's Club</t>
  </si>
  <si>
    <t>Walmart Manure and Plants</t>
  </si>
  <si>
    <t>Jason's Deli Natalie with Kids</t>
  </si>
  <si>
    <t>McDonalds Fries</t>
  </si>
  <si>
    <t>NWM Natalie</t>
  </si>
  <si>
    <t>BBB Sheets for Bed</t>
  </si>
  <si>
    <t>Groovebook Photos</t>
  </si>
  <si>
    <t>Citrus Tree Fertilizer</t>
  </si>
  <si>
    <t>Vegetable Transplants ($24) and Hanging Baskets ($50)</t>
  </si>
  <si>
    <t>Walgreens - Humidifier</t>
  </si>
  <si>
    <t>Walgreens - Gift Starbucks Card to new mom friend</t>
  </si>
  <si>
    <t>Toys R Us</t>
  </si>
  <si>
    <t>Enterprise Rental Natalie</t>
  </si>
  <si>
    <t>Gift Cards applied towards trip fund</t>
  </si>
  <si>
    <t>Truck Loan</t>
  </si>
  <si>
    <t>(sold truck this month so this payment will go away)</t>
  </si>
  <si>
    <t>Time Warner (Cable and Internet)</t>
  </si>
  <si>
    <t>Natural Gas Bill</t>
  </si>
  <si>
    <t>Macys</t>
  </si>
  <si>
    <t>Bright Horizons Copay</t>
  </si>
  <si>
    <t>Amazon Video on Demand</t>
  </si>
  <si>
    <t>Woodlands Childrens Museum</t>
  </si>
  <si>
    <t>Regal Movies Date Night</t>
  </si>
  <si>
    <t>Star Mart, Cleveland, TX</t>
  </si>
  <si>
    <t>Costco</t>
  </si>
  <si>
    <t>Papa Johns</t>
  </si>
  <si>
    <t>Panera Bread</t>
  </si>
  <si>
    <t>Market Basket (Beer)</t>
  </si>
  <si>
    <t>Market Basket (beer)</t>
  </si>
  <si>
    <t>NWM</t>
  </si>
  <si>
    <t>Walgreens Return</t>
  </si>
  <si>
    <t>Southern Nurseries</t>
  </si>
  <si>
    <t>Ace Hardware</t>
  </si>
  <si>
    <t>Medications</t>
  </si>
  <si>
    <t>Walgreens (Vicks)</t>
  </si>
  <si>
    <t>Copay - Lincoln Dr Visit</t>
  </si>
  <si>
    <t>Cash Withdrawal</t>
  </si>
  <si>
    <t>Bug Spray @ House</t>
  </si>
  <si>
    <t xml:space="preserve">Ulta </t>
  </si>
  <si>
    <t>Amazon Prime Membership</t>
  </si>
  <si>
    <t>Cafe Del Rio Girls Night</t>
  </si>
  <si>
    <t>Rao's Girls Night</t>
  </si>
  <si>
    <t>USPS</t>
  </si>
  <si>
    <t>Loeb MDO</t>
  </si>
  <si>
    <t>Amazon.com bike butt pad</t>
  </si>
  <si>
    <t>Little League Registration</t>
  </si>
  <si>
    <t>Truck</t>
  </si>
  <si>
    <t>Selling truck next month so this loan will go away</t>
  </si>
  <si>
    <t>Return on Investment</t>
  </si>
  <si>
    <t xml:space="preserve">You can play around with these numbers by ONLY </t>
  </si>
  <si>
    <t>Starting Balance</t>
  </si>
  <si>
    <t>editing the yellow highlighted boxes</t>
  </si>
  <si>
    <t>Savings in years 1-5</t>
  </si>
  <si>
    <t>Savings in years 6-25</t>
  </si>
  <si>
    <t>Notice that the more you can save in the early years,</t>
  </si>
  <si>
    <t>Saving in years 26-30</t>
  </si>
  <si>
    <t>it exponentially impacts your total savings at the end.</t>
  </si>
  <si>
    <t>Year</t>
  </si>
  <si>
    <t>Starting</t>
  </si>
  <si>
    <t>Ending (with compound interest)</t>
  </si>
  <si>
    <t>Natalie's Age</t>
  </si>
  <si>
    <t>Spouse 1</t>
  </si>
  <si>
    <t>Spouse 2</t>
  </si>
  <si>
    <t xml:space="preserve"> Work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</si>
</sst>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&quot;/&quot;d"/>
    <numFmt numFmtId="165" formatCode="&quot;$&quot;#,##0.00"/>
    <numFmt numFmtId="166" formatCode="_(&quot;$&quot;* #,##0_);_(&quot;$&quot;* \(#,##0\);_(&quot;$&quot;* &quot;-&quot;??_);_(@_)"/>
    <numFmt numFmtId="167" formatCode="&quot;$&quot;#,##0"/>
    <numFmt numFmtId="168" formatCode="_(* #,##0_);_(* \(#,##0\);_(* &quot;-&quot;??_);_(@_)"/>
  </numFmts>
  <fonts count="30">
    <font>
      <sz val="11"/>
      <color rgb="FF000000"/>
      <name val="Calibri"/>
    </font>
    <font>
      <b/>
      <sz val="11"/>
      <name val="Calibri"/>
    </font>
    <font>
      <b/>
      <sz val="11"/>
      <color rgb="FF000000"/>
      <name val="Calibri"/>
    </font>
    <font>
      <sz val="11"/>
      <name val="Calibri"/>
    </font>
    <font>
      <sz val="10"/>
      <name val="Calibri"/>
    </font>
    <font>
      <b/>
      <u/>
      <sz val="11"/>
      <name val="Calibri"/>
    </font>
    <font>
      <sz val="11"/>
      <name val="Arial"/>
    </font>
    <font>
      <b/>
      <u/>
      <sz val="11"/>
      <color rgb="FF000000"/>
      <name val="Calibri"/>
    </font>
    <font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name val="Calibri"/>
    </font>
    <font>
      <sz val="11"/>
      <color rgb="FF000000"/>
      <name val="Arial"/>
    </font>
    <font>
      <u/>
      <sz val="11"/>
      <color rgb="FF0000FF"/>
      <name val="Calibri"/>
    </font>
    <font>
      <sz val="11"/>
      <color rgb="FFFF0000"/>
      <name val="Calibri"/>
    </font>
    <font>
      <sz val="11"/>
      <color rgb="FFFF0000"/>
      <name val="Arial"/>
    </font>
    <font>
      <sz val="11"/>
      <color rgb="FF000000"/>
      <name val="Arial"/>
    </font>
    <font>
      <b/>
      <sz val="11"/>
      <color rgb="FFFF0000"/>
      <name val="Calibri"/>
    </font>
    <font>
      <b/>
      <sz val="11"/>
      <color rgb="FF000000"/>
      <name val="Calibri"/>
    </font>
    <font>
      <b/>
      <sz val="11"/>
      <color rgb="FF0000FF"/>
      <name val="Calibri"/>
    </font>
    <font>
      <b/>
      <sz val="11"/>
      <color rgb="FF0000FF"/>
      <name val="Arial"/>
    </font>
    <font>
      <sz val="11"/>
      <color rgb="FF0000FF"/>
      <name val="Calibri"/>
    </font>
    <font>
      <b/>
      <sz val="11"/>
      <color rgb="FF0000FF"/>
      <name val="Calibri"/>
    </font>
    <font>
      <sz val="11"/>
      <color rgb="FF0000FF"/>
      <name val="Calibri"/>
    </font>
    <font>
      <b/>
      <sz val="11"/>
      <color rgb="FFFF0000"/>
      <name val="Calibri"/>
    </font>
    <font>
      <b/>
      <sz val="11"/>
      <color rgb="FF000000"/>
      <name val="Arial"/>
    </font>
    <font>
      <sz val="11"/>
      <name val="Calibri"/>
    </font>
    <font>
      <u/>
      <sz val="11"/>
      <color rgb="FF0000FF"/>
      <name val="Calibri"/>
    </font>
    <font>
      <b/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164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/>
    <xf numFmtId="0" fontId="0" fillId="0" borderId="0" xfId="0" applyFont="1" applyAlignment="1"/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0" fontId="4" fillId="0" borderId="0" xfId="0" applyFont="1" applyAlignment="1"/>
    <xf numFmtId="165" fontId="3" fillId="0" borderId="0" xfId="0" applyNumberFormat="1" applyFont="1" applyAlignment="1"/>
    <xf numFmtId="0" fontId="0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left"/>
    </xf>
    <xf numFmtId="165" fontId="3" fillId="0" borderId="0" xfId="0" applyNumberFormat="1" applyFont="1"/>
    <xf numFmtId="166" fontId="13" fillId="0" borderId="0" xfId="0" applyNumberFormat="1" applyFont="1" applyAlignment="1"/>
    <xf numFmtId="166" fontId="0" fillId="0" borderId="0" xfId="0" applyNumberFormat="1" applyFont="1" applyAlignment="1"/>
    <xf numFmtId="0" fontId="0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0" fontId="0" fillId="0" borderId="2" xfId="0" applyFont="1" applyBorder="1" applyAlignment="1">
      <alignment horizontal="left"/>
    </xf>
    <xf numFmtId="166" fontId="13" fillId="0" borderId="2" xfId="0" applyNumberFormat="1" applyFont="1" applyBorder="1" applyAlignment="1"/>
    <xf numFmtId="166" fontId="0" fillId="0" borderId="2" xfId="0" applyNumberFormat="1" applyFont="1" applyBorder="1" applyAlignment="1"/>
    <xf numFmtId="165" fontId="3" fillId="0" borderId="2" xfId="0" applyNumberFormat="1" applyFont="1" applyBorder="1" applyAlignment="1">
      <alignment horizontal="center"/>
    </xf>
    <xf numFmtId="0" fontId="14" fillId="0" borderId="0" xfId="0" applyFont="1" applyAlignment="1"/>
    <xf numFmtId="167" fontId="3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2" fillId="3" borderId="0" xfId="0" applyFont="1" applyFill="1" applyAlignment="1">
      <alignment horizontal="left"/>
    </xf>
    <xf numFmtId="165" fontId="6" fillId="0" borderId="0" xfId="0" applyNumberFormat="1" applyFont="1" applyAlignment="1"/>
    <xf numFmtId="166" fontId="2" fillId="3" borderId="0" xfId="0" applyNumberFormat="1" applyFont="1" applyFill="1" applyAlignment="1"/>
    <xf numFmtId="0" fontId="0" fillId="3" borderId="0" xfId="0" applyFont="1" applyFill="1" applyAlignment="1">
      <alignment horizontal="left"/>
    </xf>
    <xf numFmtId="164" fontId="6" fillId="0" borderId="0" xfId="0" applyNumberFormat="1" applyFont="1" applyAlignment="1"/>
    <xf numFmtId="165" fontId="1" fillId="3" borderId="0" xfId="0" applyNumberFormat="1" applyFont="1" applyFill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0" fontId="0" fillId="0" borderId="0" xfId="0" applyNumberFormat="1" applyFont="1" applyAlignment="1">
      <alignment horizontal="left"/>
    </xf>
    <xf numFmtId="164" fontId="3" fillId="0" borderId="0" xfId="0" applyNumberFormat="1" applyFont="1"/>
    <xf numFmtId="0" fontId="0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Font="1" applyAlignment="1"/>
    <xf numFmtId="167" fontId="3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15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15" fillId="0" borderId="0" xfId="0" applyNumberFormat="1" applyFont="1" applyAlignment="1">
      <alignment horizontal="center"/>
    </xf>
    <xf numFmtId="167" fontId="8" fillId="2" borderId="0" xfId="0" applyNumberFormat="1" applyFont="1" applyFill="1" applyAlignment="1">
      <alignment horizontal="center"/>
    </xf>
    <xf numFmtId="165" fontId="1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165" fontId="18" fillId="3" borderId="0" xfId="0" applyNumberFormat="1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165" fontId="19" fillId="3" borderId="3" xfId="0" applyNumberFormat="1" applyFont="1" applyFill="1" applyBorder="1" applyAlignment="1">
      <alignment horizontal="center"/>
    </xf>
    <xf numFmtId="165" fontId="18" fillId="3" borderId="3" xfId="0" applyNumberFormat="1" applyFont="1" applyFill="1" applyBorder="1" applyAlignment="1">
      <alignment horizontal="center"/>
    </xf>
    <xf numFmtId="165" fontId="18" fillId="3" borderId="3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/>
    <xf numFmtId="0" fontId="20" fillId="0" borderId="0" xfId="0" applyFont="1" applyAlignment="1">
      <alignment horizontal="left"/>
    </xf>
    <xf numFmtId="166" fontId="20" fillId="0" borderId="0" xfId="0" applyNumberFormat="1" applyFont="1" applyAlignment="1"/>
    <xf numFmtId="166" fontId="21" fillId="0" borderId="0" xfId="0" applyNumberFormat="1" applyFont="1" applyAlignment="1"/>
    <xf numFmtId="0" fontId="22" fillId="0" borderId="0" xfId="0" applyFont="1" applyAlignment="1">
      <alignment horizontal="left"/>
    </xf>
    <xf numFmtId="165" fontId="23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0" fontId="0" fillId="0" borderId="4" xfId="0" applyFont="1" applyBorder="1" applyAlignment="1"/>
    <xf numFmtId="166" fontId="0" fillId="0" borderId="4" xfId="0" applyNumberFormat="1" applyFont="1" applyBorder="1" applyAlignment="1"/>
    <xf numFmtId="0" fontId="2" fillId="0" borderId="0" xfId="0" applyFont="1" applyAlignment="1">
      <alignment horizontal="left"/>
    </xf>
    <xf numFmtId="166" fontId="2" fillId="0" borderId="0" xfId="0" applyNumberFormat="1" applyFont="1" applyAlignment="1"/>
    <xf numFmtId="165" fontId="1" fillId="0" borderId="3" xfId="0" applyNumberFormat="1" applyFont="1" applyBorder="1" applyAlignment="1">
      <alignment horizontal="center"/>
    </xf>
    <xf numFmtId="167" fontId="18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5" fillId="0" borderId="3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2" fillId="0" borderId="0" xfId="0" applyFont="1" applyAlignment="1"/>
    <xf numFmtId="166" fontId="2" fillId="0" borderId="0" xfId="0" applyNumberFormat="1" applyFont="1" applyAlignment="1"/>
    <xf numFmtId="0" fontId="1" fillId="0" borderId="0" xfId="0" applyFont="1"/>
    <xf numFmtId="164" fontId="3" fillId="2" borderId="0" xfId="0" applyNumberFormat="1" applyFont="1" applyFill="1" applyAlignment="1"/>
    <xf numFmtId="165" fontId="3" fillId="2" borderId="0" xfId="0" applyNumberFormat="1" applyFont="1" applyFill="1" applyAlignment="1"/>
    <xf numFmtId="0" fontId="3" fillId="2" borderId="0" xfId="0" applyFont="1" applyFill="1" applyAlignment="1"/>
    <xf numFmtId="165" fontId="4" fillId="2" borderId="0" xfId="0" applyNumberFormat="1" applyFont="1" applyFill="1" applyAlignment="1"/>
    <xf numFmtId="164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6" fillId="2" borderId="0" xfId="0" applyNumberFormat="1" applyFont="1" applyFill="1" applyAlignment="1"/>
    <xf numFmtId="165" fontId="3" fillId="2" borderId="0" xfId="0" applyNumberFormat="1" applyFont="1" applyFill="1"/>
    <xf numFmtId="0" fontId="3" fillId="0" borderId="0" xfId="0" applyFont="1" applyAlignment="1"/>
    <xf numFmtId="164" fontId="6" fillId="2" borderId="0" xfId="0" applyNumberFormat="1" applyFont="1" applyFill="1" applyAlignment="1"/>
    <xf numFmtId="0" fontId="6" fillId="2" borderId="0" xfId="0" applyFont="1" applyFill="1" applyAlignment="1"/>
    <xf numFmtId="0" fontId="3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7" fillId="2" borderId="0" xfId="0" applyNumberFormat="1" applyFont="1" applyFill="1" applyAlignment="1">
      <alignment horizontal="right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9" fontId="0" fillId="3" borderId="5" xfId="0" applyNumberFormat="1" applyFont="1" applyFill="1" applyBorder="1" applyAlignment="1"/>
    <xf numFmtId="168" fontId="0" fillId="0" borderId="0" xfId="0" applyNumberFormat="1" applyFont="1" applyAlignment="1"/>
    <xf numFmtId="166" fontId="13" fillId="3" borderId="5" xfId="0" applyNumberFormat="1" applyFont="1" applyFill="1" applyBorder="1" applyAlignment="1"/>
    <xf numFmtId="43" fontId="0" fillId="0" borderId="0" xfId="0" applyNumberFormat="1" applyFont="1" applyAlignment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6" fillId="0" borderId="5" xfId="0" applyFont="1" applyBorder="1" applyAlignment="1">
      <alignment horizontal="right" wrapText="1"/>
    </xf>
    <xf numFmtId="0" fontId="26" fillId="0" borderId="5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166" fontId="0" fillId="0" borderId="5" xfId="0" applyNumberFormat="1" applyFont="1" applyBorder="1" applyAlignment="1"/>
    <xf numFmtId="0" fontId="0" fillId="0" borderId="5" xfId="0" applyFont="1" applyBorder="1" applyAlignment="1"/>
    <xf numFmtId="4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amazon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amazon.com/" TargetMode="External"/><Relationship Id="rId2" Type="http://schemas.openxmlformats.org/officeDocument/2006/relationships/hyperlink" Target="http://amazon.com/" TargetMode="External"/><Relationship Id="rId1" Type="http://schemas.openxmlformats.org/officeDocument/2006/relationships/hyperlink" Target="http://amazon.com/" TargetMode="External"/><Relationship Id="rId4" Type="http://schemas.openxmlformats.org/officeDocument/2006/relationships/hyperlink" Target="http://amaz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33"/>
  <sheetViews>
    <sheetView tabSelected="1" workbookViewId="0"/>
  </sheetViews>
  <sheetFormatPr defaultColWidth="17.33203125" defaultRowHeight="15" customHeight="1"/>
  <cols>
    <col min="1" max="1" width="27.44140625" customWidth="1"/>
    <col min="2" max="2" width="15.33203125" customWidth="1"/>
    <col min="3" max="3" width="3.6640625" customWidth="1"/>
    <col min="4" max="4" width="14.33203125" customWidth="1"/>
    <col min="5" max="5" width="11.6640625" customWidth="1"/>
    <col min="6" max="6" width="17.88671875" customWidth="1"/>
    <col min="7" max="7" width="21.5546875" customWidth="1"/>
    <col min="8" max="19" width="10.33203125" customWidth="1"/>
    <col min="20" max="21" width="5.5546875" customWidth="1"/>
  </cols>
  <sheetData>
    <row r="1" spans="1:21" ht="14.4">
      <c r="A1" s="2" t="s">
        <v>1</v>
      </c>
      <c r="B1" s="3"/>
      <c r="C1" s="3"/>
      <c r="D1" s="3"/>
      <c r="E1" s="3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8"/>
      <c r="R1" s="8"/>
      <c r="S1" s="8"/>
      <c r="T1" s="8"/>
      <c r="U1" s="8"/>
    </row>
    <row r="2" spans="1:21" ht="14.4">
      <c r="A2" s="3"/>
      <c r="B2" s="10" t="s">
        <v>5</v>
      </c>
      <c r="C2" s="3"/>
      <c r="D2" s="10" t="s">
        <v>5</v>
      </c>
      <c r="E2" s="3"/>
      <c r="F2" s="12" t="s">
        <v>7</v>
      </c>
      <c r="H2" s="6"/>
      <c r="I2" s="6"/>
      <c r="J2" s="6"/>
      <c r="K2" s="6"/>
      <c r="L2" s="6"/>
      <c r="M2" s="6"/>
      <c r="N2" s="6"/>
      <c r="O2" s="6"/>
      <c r="P2" s="6"/>
      <c r="Q2" s="8"/>
      <c r="R2" s="8"/>
      <c r="S2" s="8"/>
      <c r="T2" s="8"/>
      <c r="U2" s="8"/>
    </row>
    <row r="3" spans="1:21" ht="14.4">
      <c r="A3" s="14" t="s">
        <v>16</v>
      </c>
      <c r="B3" s="16" t="s">
        <v>26</v>
      </c>
      <c r="C3" s="17"/>
      <c r="D3" s="16" t="s">
        <v>35</v>
      </c>
      <c r="E3" s="18" t="s">
        <v>4</v>
      </c>
      <c r="F3" s="19" t="s">
        <v>41</v>
      </c>
      <c r="G3" s="19" t="s">
        <v>44</v>
      </c>
      <c r="H3" s="19" t="s">
        <v>45</v>
      </c>
      <c r="I3" s="19" t="s">
        <v>46</v>
      </c>
      <c r="J3" s="19" t="s">
        <v>47</v>
      </c>
      <c r="K3" s="19" t="s">
        <v>48</v>
      </c>
      <c r="L3" s="19" t="s">
        <v>49</v>
      </c>
      <c r="M3" s="19" t="s">
        <v>50</v>
      </c>
      <c r="N3" s="19" t="s">
        <v>51</v>
      </c>
      <c r="O3" s="19" t="s">
        <v>52</v>
      </c>
      <c r="P3" s="19" t="s">
        <v>53</v>
      </c>
      <c r="Q3" s="20" t="s">
        <v>54</v>
      </c>
      <c r="R3" s="20" t="s">
        <v>55</v>
      </c>
      <c r="S3" s="20" t="s">
        <v>56</v>
      </c>
      <c r="T3" s="21"/>
      <c r="U3" s="21"/>
    </row>
    <row r="4" spans="1:21" ht="14.4">
      <c r="A4" s="22" t="s">
        <v>375</v>
      </c>
      <c r="B4" s="24">
        <v>5500</v>
      </c>
      <c r="C4" s="25"/>
      <c r="D4" s="25">
        <f>B4*12</f>
        <v>66000</v>
      </c>
      <c r="E4" s="26"/>
      <c r="F4" s="27">
        <f t="shared" ref="F4:F6" si="0">SUM(H4:S4)</f>
        <v>66000</v>
      </c>
      <c r="G4" s="28">
        <f t="shared" ref="G4:G6" si="1">AVERAGE(H4:S4)</f>
        <v>5500</v>
      </c>
      <c r="H4" s="29">
        <v>5500</v>
      </c>
      <c r="I4" s="29">
        <v>5500</v>
      </c>
      <c r="J4" s="29">
        <v>5500</v>
      </c>
      <c r="K4" s="29">
        <v>5500</v>
      </c>
      <c r="L4" s="29">
        <v>5500</v>
      </c>
      <c r="M4" s="29">
        <v>5500</v>
      </c>
      <c r="N4" s="29">
        <v>5500</v>
      </c>
      <c r="O4" s="29">
        <v>5500</v>
      </c>
      <c r="P4" s="29">
        <v>5500</v>
      </c>
      <c r="Q4" s="29">
        <v>5500</v>
      </c>
      <c r="R4" s="29">
        <v>5500</v>
      </c>
      <c r="S4" s="29">
        <v>5500</v>
      </c>
      <c r="T4" s="30"/>
      <c r="U4" s="30"/>
    </row>
    <row r="5" spans="1:21" ht="14.4">
      <c r="A5" s="31" t="s">
        <v>376</v>
      </c>
      <c r="B5" s="32">
        <v>4500</v>
      </c>
      <c r="C5" s="25"/>
      <c r="D5" s="33">
        <f t="shared" ref="D5:D6" si="2">B5*12</f>
        <v>54000</v>
      </c>
      <c r="E5" s="26"/>
      <c r="F5" s="34">
        <f t="shared" si="0"/>
        <v>57610</v>
      </c>
      <c r="G5" s="36">
        <f t="shared" si="1"/>
        <v>4800.833333333333</v>
      </c>
      <c r="H5" s="37">
        <v>8800</v>
      </c>
      <c r="I5" s="37">
        <v>3455</v>
      </c>
      <c r="J5" s="37">
        <v>4200</v>
      </c>
      <c r="K5" s="37">
        <v>3570</v>
      </c>
      <c r="L5" s="37">
        <v>6230</v>
      </c>
      <c r="M5" s="37">
        <v>2290</v>
      </c>
      <c r="N5" s="37">
        <v>3300</v>
      </c>
      <c r="O5" s="37">
        <v>4640</v>
      </c>
      <c r="P5" s="37">
        <v>4910</v>
      </c>
      <c r="Q5" s="37">
        <v>2405</v>
      </c>
      <c r="R5" s="37">
        <v>6700</v>
      </c>
      <c r="S5" s="37">
        <v>7110</v>
      </c>
      <c r="T5" s="30"/>
      <c r="U5" s="30"/>
    </row>
    <row r="6" spans="1:21" ht="14.4">
      <c r="A6" s="38" t="s">
        <v>113</v>
      </c>
      <c r="B6" s="40">
        <f>SUM(B4:B5)</f>
        <v>10000</v>
      </c>
      <c r="C6" s="40"/>
      <c r="D6" s="40">
        <f t="shared" si="2"/>
        <v>120000</v>
      </c>
      <c r="E6" s="41"/>
      <c r="F6" s="43">
        <f t="shared" si="0"/>
        <v>123610</v>
      </c>
      <c r="G6" s="44">
        <f t="shared" si="1"/>
        <v>10300.833333333334</v>
      </c>
      <c r="H6" s="45">
        <f t="shared" ref="H6:S6" si="3">SUM(H4:H5)</f>
        <v>14300</v>
      </c>
      <c r="I6" s="45">
        <f t="shared" si="3"/>
        <v>8955</v>
      </c>
      <c r="J6" s="45">
        <f t="shared" si="3"/>
        <v>9700</v>
      </c>
      <c r="K6" s="45">
        <f t="shared" si="3"/>
        <v>9070</v>
      </c>
      <c r="L6" s="45">
        <f t="shared" si="3"/>
        <v>11730</v>
      </c>
      <c r="M6" s="45">
        <f t="shared" si="3"/>
        <v>7790</v>
      </c>
      <c r="N6" s="45">
        <f t="shared" si="3"/>
        <v>8800</v>
      </c>
      <c r="O6" s="45">
        <f t="shared" si="3"/>
        <v>10140</v>
      </c>
      <c r="P6" s="45">
        <f t="shared" si="3"/>
        <v>10410</v>
      </c>
      <c r="Q6" s="45">
        <f t="shared" si="3"/>
        <v>7905</v>
      </c>
      <c r="R6" s="45">
        <f t="shared" si="3"/>
        <v>12200</v>
      </c>
      <c r="S6" s="45">
        <f t="shared" si="3"/>
        <v>12610</v>
      </c>
      <c r="T6" s="8"/>
      <c r="U6" s="8"/>
    </row>
    <row r="7" spans="1:21" ht="14.4">
      <c r="A7" s="3"/>
      <c r="B7" s="25"/>
      <c r="C7" s="25"/>
      <c r="D7" s="25"/>
      <c r="E7" s="4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8"/>
      <c r="S7" s="8"/>
      <c r="T7" s="8"/>
      <c r="U7" s="8"/>
    </row>
    <row r="8" spans="1:21" ht="14.4">
      <c r="A8" s="3"/>
      <c r="B8" s="25"/>
      <c r="C8" s="25"/>
      <c r="D8" s="25"/>
      <c r="E8" s="4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8"/>
      <c r="R8" s="8"/>
      <c r="S8" s="8"/>
      <c r="T8" s="8"/>
      <c r="U8" s="8"/>
    </row>
    <row r="9" spans="1:21" ht="14.4">
      <c r="A9" s="18" t="s">
        <v>161</v>
      </c>
      <c r="B9" s="49" t="s">
        <v>26</v>
      </c>
      <c r="C9" s="50"/>
      <c r="D9" s="49" t="s">
        <v>35</v>
      </c>
      <c r="E9" s="51"/>
      <c r="F9" s="19" t="s">
        <v>41</v>
      </c>
      <c r="G9" s="19" t="s">
        <v>44</v>
      </c>
      <c r="H9" s="19" t="s">
        <v>45</v>
      </c>
      <c r="I9" s="19" t="s">
        <v>46</v>
      </c>
      <c r="J9" s="19" t="s">
        <v>47</v>
      </c>
      <c r="K9" s="19" t="s">
        <v>48</v>
      </c>
      <c r="L9" s="19" t="s">
        <v>49</v>
      </c>
      <c r="M9" s="19" t="s">
        <v>50</v>
      </c>
      <c r="N9" s="19" t="s">
        <v>51</v>
      </c>
      <c r="O9" s="19" t="s">
        <v>52</v>
      </c>
      <c r="P9" s="19" t="s">
        <v>53</v>
      </c>
      <c r="Q9" s="20" t="s">
        <v>54</v>
      </c>
      <c r="R9" s="20" t="s">
        <v>55</v>
      </c>
      <c r="S9" s="20" t="s">
        <v>56</v>
      </c>
      <c r="T9" s="21"/>
      <c r="U9" s="21"/>
    </row>
    <row r="10" spans="1:21" ht="14.4">
      <c r="A10" s="48" t="s">
        <v>9</v>
      </c>
      <c r="B10" s="52">
        <v>400</v>
      </c>
      <c r="C10" s="25"/>
      <c r="D10" s="25">
        <f>B10*12</f>
        <v>4800</v>
      </c>
      <c r="E10" s="48"/>
      <c r="F10" s="53">
        <f t="shared" ref="F10:F30" si="4">SUM(H10:S10)</f>
        <v>2266.7500000000005</v>
      </c>
      <c r="G10" s="54">
        <f t="shared" ref="G10:G26" si="5">AVERAGE(H10:S10)</f>
        <v>323.82142857142861</v>
      </c>
      <c r="H10" s="55">
        <v>411.19</v>
      </c>
      <c r="I10" s="55">
        <v>447.46000000000004</v>
      </c>
      <c r="J10" s="27">
        <v>302.17</v>
      </c>
      <c r="K10" s="56">
        <v>322.47000000000003</v>
      </c>
      <c r="L10" s="27">
        <v>241.42</v>
      </c>
      <c r="M10" s="29">
        <v>195.93</v>
      </c>
      <c r="N10" s="56">
        <v>346.11</v>
      </c>
      <c r="O10" s="57"/>
      <c r="P10" s="57"/>
      <c r="Q10" s="30"/>
      <c r="R10" s="30"/>
      <c r="S10" s="30"/>
      <c r="T10" s="8"/>
      <c r="U10" s="8"/>
    </row>
    <row r="11" spans="1:21" ht="14.4">
      <c r="A11" s="58" t="s">
        <v>13</v>
      </c>
      <c r="B11" s="52">
        <v>150</v>
      </c>
      <c r="C11" s="25"/>
      <c r="D11" s="25">
        <f>150*12</f>
        <v>1800</v>
      </c>
      <c r="F11" s="53">
        <f t="shared" si="4"/>
        <v>800</v>
      </c>
      <c r="G11" s="28">
        <f t="shared" si="5"/>
        <v>114.28571428571429</v>
      </c>
      <c r="H11" s="27">
        <v>75</v>
      </c>
      <c r="I11" s="27">
        <v>75</v>
      </c>
      <c r="J11" s="27">
        <v>75</v>
      </c>
      <c r="K11" s="56">
        <v>150</v>
      </c>
      <c r="L11" s="27">
        <v>75</v>
      </c>
      <c r="M11" s="59">
        <v>275</v>
      </c>
      <c r="N11" s="27">
        <v>75</v>
      </c>
      <c r="O11" s="57"/>
      <c r="P11" s="57"/>
      <c r="Q11" s="30"/>
      <c r="R11" s="30"/>
      <c r="S11" s="30"/>
      <c r="T11" s="8"/>
      <c r="U11" s="8"/>
    </row>
    <row r="12" spans="1:21" ht="14.4">
      <c r="A12" s="48" t="s">
        <v>61</v>
      </c>
      <c r="B12" s="25">
        <v>100</v>
      </c>
      <c r="C12" s="25"/>
      <c r="D12" s="25">
        <f>B12*12</f>
        <v>1200</v>
      </c>
      <c r="E12" s="48"/>
      <c r="F12" s="53">
        <f t="shared" si="4"/>
        <v>397.93999999999994</v>
      </c>
      <c r="G12" s="28">
        <f t="shared" si="5"/>
        <v>56.848571428571418</v>
      </c>
      <c r="H12" s="57">
        <v>51.58</v>
      </c>
      <c r="I12" s="57">
        <v>29.840000000000003</v>
      </c>
      <c r="J12" s="27">
        <v>25.46</v>
      </c>
      <c r="K12" s="59">
        <v>142.75</v>
      </c>
      <c r="L12" s="27">
        <v>51.96</v>
      </c>
      <c r="M12" s="27">
        <v>0</v>
      </c>
      <c r="N12" s="27">
        <v>96.35</v>
      </c>
      <c r="O12" s="57"/>
      <c r="P12" s="57"/>
      <c r="Q12" s="30"/>
      <c r="R12" s="30"/>
      <c r="S12" s="30"/>
      <c r="T12" s="8"/>
      <c r="U12" s="8"/>
    </row>
    <row r="13" spans="1:21" ht="14.4">
      <c r="A13" s="22" t="s">
        <v>18</v>
      </c>
      <c r="B13" s="52">
        <v>200</v>
      </c>
      <c r="C13" s="25"/>
      <c r="D13" s="25">
        <f>B13*12</f>
        <v>2400</v>
      </c>
      <c r="E13" s="48"/>
      <c r="F13" s="53">
        <f t="shared" si="4"/>
        <v>747</v>
      </c>
      <c r="G13" s="28">
        <f t="shared" si="5"/>
        <v>106.71428571428571</v>
      </c>
      <c r="H13" s="57">
        <v>84</v>
      </c>
      <c r="I13" s="57">
        <v>112</v>
      </c>
      <c r="J13" s="29">
        <v>106</v>
      </c>
      <c r="K13" s="59">
        <v>285</v>
      </c>
      <c r="L13" s="27">
        <v>100</v>
      </c>
      <c r="M13" s="27">
        <v>60</v>
      </c>
      <c r="N13" s="27">
        <v>0</v>
      </c>
      <c r="O13" s="57"/>
      <c r="P13" s="57"/>
      <c r="Q13" s="30"/>
      <c r="R13" s="30"/>
      <c r="S13" s="30"/>
      <c r="T13" s="8"/>
      <c r="U13" s="8"/>
    </row>
    <row r="14" spans="1:21" ht="14.4">
      <c r="A14" s="48" t="s">
        <v>32</v>
      </c>
      <c r="B14" s="25">
        <f>200*0.5</f>
        <v>100</v>
      </c>
      <c r="C14" s="25"/>
      <c r="D14" s="25">
        <f t="shared" ref="D14:D16" si="6">B14*12</f>
        <v>1200</v>
      </c>
      <c r="E14" s="48"/>
      <c r="F14" s="53">
        <f t="shared" si="4"/>
        <v>826.69999999999993</v>
      </c>
      <c r="G14" s="54">
        <f t="shared" si="5"/>
        <v>118.1</v>
      </c>
      <c r="H14" s="57">
        <v>76.779999999999987</v>
      </c>
      <c r="I14" s="55">
        <v>124.05999999999999</v>
      </c>
      <c r="J14" s="59">
        <v>292.24</v>
      </c>
      <c r="K14" s="56">
        <v>39.479999999999997</v>
      </c>
      <c r="L14" s="27">
        <v>62.85</v>
      </c>
      <c r="M14" s="29">
        <v>69.17</v>
      </c>
      <c r="N14" s="59">
        <v>162.12</v>
      </c>
      <c r="O14" s="57"/>
      <c r="P14" s="57"/>
      <c r="Q14" s="30"/>
      <c r="R14" s="30"/>
      <c r="S14" s="30"/>
      <c r="T14" s="8"/>
      <c r="U14" s="8"/>
    </row>
    <row r="15" spans="1:21" ht="14.4">
      <c r="A15" s="48" t="s">
        <v>39</v>
      </c>
      <c r="B15" s="25">
        <v>260</v>
      </c>
      <c r="C15" s="25"/>
      <c r="D15" s="25">
        <f t="shared" si="6"/>
        <v>3120</v>
      </c>
      <c r="E15" s="48"/>
      <c r="F15" s="53">
        <f t="shared" si="4"/>
        <v>1869.63</v>
      </c>
      <c r="G15" s="28">
        <f t="shared" si="5"/>
        <v>267.09000000000003</v>
      </c>
      <c r="H15" s="57">
        <v>193.54999999999998</v>
      </c>
      <c r="I15" s="57">
        <v>229.89000000000004</v>
      </c>
      <c r="J15" s="27">
        <v>247.24</v>
      </c>
      <c r="K15" s="56">
        <v>160.59</v>
      </c>
      <c r="L15" s="59">
        <v>289.45999999999998</v>
      </c>
      <c r="M15" s="59">
        <v>327.3</v>
      </c>
      <c r="N15" s="60">
        <v>421.6</v>
      </c>
      <c r="O15" s="57"/>
      <c r="P15" s="57"/>
      <c r="Q15" s="30"/>
      <c r="R15" s="30"/>
      <c r="S15" s="30"/>
      <c r="T15" s="8"/>
      <c r="U15" s="8"/>
    </row>
    <row r="16" spans="1:21" ht="14.4">
      <c r="A16" s="48" t="s">
        <v>57</v>
      </c>
      <c r="B16" s="25">
        <v>800</v>
      </c>
      <c r="C16" s="25"/>
      <c r="D16" s="25">
        <f t="shared" si="6"/>
        <v>9600</v>
      </c>
      <c r="E16" s="61"/>
      <c r="F16" s="53">
        <f t="shared" si="4"/>
        <v>6173.97</v>
      </c>
      <c r="G16" s="62">
        <f t="shared" si="5"/>
        <v>881.99571428571437</v>
      </c>
      <c r="H16" s="55">
        <v>982.13000000000011</v>
      </c>
      <c r="I16" s="55">
        <v>808.16000000000031</v>
      </c>
      <c r="J16" s="59">
        <v>954.26</v>
      </c>
      <c r="K16" s="56">
        <v>786.62</v>
      </c>
      <c r="L16" s="27">
        <v>995.75</v>
      </c>
      <c r="M16" s="29">
        <v>728.85</v>
      </c>
      <c r="N16" s="59">
        <v>918.2</v>
      </c>
      <c r="O16" s="57"/>
      <c r="P16" s="57"/>
      <c r="Q16" s="30"/>
      <c r="R16" s="30"/>
      <c r="S16" s="30"/>
      <c r="T16" s="8"/>
      <c r="U16" s="8"/>
    </row>
    <row r="17" spans="1:21" ht="14.4">
      <c r="A17" s="22" t="s">
        <v>162</v>
      </c>
      <c r="B17" s="52">
        <v>135</v>
      </c>
      <c r="C17" s="25"/>
      <c r="D17" s="25">
        <f>B17*12</f>
        <v>1620</v>
      </c>
      <c r="E17" s="61"/>
      <c r="F17" s="53">
        <f t="shared" si="4"/>
        <v>789.39999999999986</v>
      </c>
      <c r="G17" s="63">
        <f t="shared" si="5"/>
        <v>112.77142857142856</v>
      </c>
      <c r="H17" s="29">
        <v>184.38</v>
      </c>
      <c r="I17" s="55">
        <v>154.17000000000002</v>
      </c>
      <c r="J17" s="60">
        <v>183.95</v>
      </c>
      <c r="K17" s="56">
        <v>92.88</v>
      </c>
      <c r="L17" s="27">
        <v>92.92</v>
      </c>
      <c r="M17" s="27">
        <v>40.549999999999997</v>
      </c>
      <c r="N17" s="27">
        <v>40.549999999999997</v>
      </c>
      <c r="O17" s="57"/>
      <c r="P17" s="57"/>
      <c r="Q17" s="30"/>
      <c r="R17" s="30"/>
      <c r="S17" s="30"/>
      <c r="T17" s="8"/>
      <c r="U17" s="8"/>
    </row>
    <row r="18" spans="1:21" ht="14.4">
      <c r="A18" s="26" t="s">
        <v>91</v>
      </c>
      <c r="B18" s="25">
        <v>250</v>
      </c>
      <c r="C18" s="25"/>
      <c r="D18" s="25">
        <f>B18*10</f>
        <v>2500</v>
      </c>
      <c r="E18" s="61"/>
      <c r="F18" s="53">
        <f t="shared" si="4"/>
        <v>2436.9899999999998</v>
      </c>
      <c r="G18" s="62">
        <f t="shared" si="5"/>
        <v>348.14142857142855</v>
      </c>
      <c r="H18" s="60">
        <v>230.46</v>
      </c>
      <c r="I18" s="29">
        <v>157.41</v>
      </c>
      <c r="J18" s="64">
        <v>167.43</v>
      </c>
      <c r="K18" s="59">
        <v>381.75</v>
      </c>
      <c r="L18" s="27">
        <v>67.61</v>
      </c>
      <c r="M18" s="59">
        <v>392.36</v>
      </c>
      <c r="N18" s="59">
        <v>1039.97</v>
      </c>
      <c r="O18" s="57"/>
      <c r="P18" s="57"/>
      <c r="Q18" s="30"/>
      <c r="R18" s="30"/>
      <c r="S18" s="30"/>
      <c r="T18" s="8"/>
      <c r="U18" s="8"/>
    </row>
    <row r="19" spans="1:21" ht="14.4">
      <c r="A19" s="48" t="s">
        <v>105</v>
      </c>
      <c r="B19" s="25">
        <v>200</v>
      </c>
      <c r="C19" s="25"/>
      <c r="D19" s="25">
        <f>B19*12</f>
        <v>2400</v>
      </c>
      <c r="E19" s="61"/>
      <c r="F19" s="53">
        <f t="shared" si="4"/>
        <v>3762.3700000000003</v>
      </c>
      <c r="G19" s="62">
        <f t="shared" si="5"/>
        <v>537.48142857142864</v>
      </c>
      <c r="H19" s="57">
        <v>65.62</v>
      </c>
      <c r="I19" s="55">
        <v>1185.04</v>
      </c>
      <c r="J19" s="59">
        <v>519.96</v>
      </c>
      <c r="K19" s="59">
        <v>1412.97</v>
      </c>
      <c r="L19" s="59">
        <v>406.71</v>
      </c>
      <c r="M19" s="56">
        <v>172.07</v>
      </c>
      <c r="N19" s="56">
        <v>0</v>
      </c>
      <c r="O19" s="55"/>
      <c r="P19" s="55"/>
      <c r="Q19" s="30"/>
      <c r="R19" s="30"/>
      <c r="S19" s="30"/>
      <c r="T19" s="8"/>
      <c r="U19" s="8"/>
    </row>
    <row r="20" spans="1:21" ht="14.4">
      <c r="A20" s="48" t="s">
        <v>109</v>
      </c>
      <c r="B20" s="25">
        <v>250</v>
      </c>
      <c r="C20" s="25"/>
      <c r="D20" s="25">
        <f>(B20*12)+50.04</f>
        <v>3050.04</v>
      </c>
      <c r="E20" s="61"/>
      <c r="F20" s="53">
        <f t="shared" si="4"/>
        <v>3466.51</v>
      </c>
      <c r="G20" s="62">
        <f t="shared" si="5"/>
        <v>495.21571428571434</v>
      </c>
      <c r="H20" s="55">
        <v>318.97000000000003</v>
      </c>
      <c r="I20" s="57">
        <v>58.27</v>
      </c>
      <c r="J20" s="59">
        <v>416.78</v>
      </c>
      <c r="K20" s="59">
        <v>548.55999999999995</v>
      </c>
      <c r="L20" s="27">
        <v>234.69</v>
      </c>
      <c r="M20" s="59">
        <v>1489.82</v>
      </c>
      <c r="N20" s="59">
        <v>399.42</v>
      </c>
      <c r="O20" s="57"/>
      <c r="P20" s="57"/>
      <c r="Q20" s="30"/>
      <c r="R20" s="30"/>
      <c r="S20" s="30"/>
      <c r="T20" s="8"/>
      <c r="U20" s="8"/>
    </row>
    <row r="21" spans="1:21" ht="14.4">
      <c r="A21" s="48" t="s">
        <v>163</v>
      </c>
      <c r="B21" s="24">
        <v>1865.43</v>
      </c>
      <c r="C21" s="25"/>
      <c r="D21" s="25">
        <f t="shared" ref="D21:D22" si="7">B21*12</f>
        <v>22385.16</v>
      </c>
      <c r="E21" s="65"/>
      <c r="F21" s="53">
        <f t="shared" si="4"/>
        <v>13058.01</v>
      </c>
      <c r="G21" s="28">
        <f t="shared" si="5"/>
        <v>1865.43</v>
      </c>
      <c r="H21" s="29">
        <v>1865.43</v>
      </c>
      <c r="I21" s="29">
        <v>1865.43</v>
      </c>
      <c r="J21" s="29">
        <v>1865.43</v>
      </c>
      <c r="K21" s="29">
        <v>1865.43</v>
      </c>
      <c r="L21" s="29">
        <v>1865.43</v>
      </c>
      <c r="M21" s="29">
        <v>1865.43</v>
      </c>
      <c r="N21" s="29">
        <v>1865.43</v>
      </c>
      <c r="O21" s="57"/>
      <c r="P21" s="57"/>
      <c r="Q21" s="57"/>
      <c r="R21" s="57"/>
      <c r="S21" s="57"/>
      <c r="T21" s="8"/>
      <c r="U21" s="8"/>
    </row>
    <row r="22" spans="1:21" ht="14.4">
      <c r="A22" s="48" t="s">
        <v>129</v>
      </c>
      <c r="B22" s="25">
        <v>200</v>
      </c>
      <c r="C22" s="25"/>
      <c r="D22" s="25">
        <f t="shared" si="7"/>
        <v>2400</v>
      </c>
      <c r="E22" s="48"/>
      <c r="F22" s="53">
        <f t="shared" si="4"/>
        <v>1453.65</v>
      </c>
      <c r="G22" s="28">
        <f t="shared" si="5"/>
        <v>207.66428571428574</v>
      </c>
      <c r="H22" s="57">
        <v>197.52</v>
      </c>
      <c r="I22" s="57">
        <v>181.75</v>
      </c>
      <c r="J22" s="27">
        <v>181.75</v>
      </c>
      <c r="K22" s="59">
        <v>207.22</v>
      </c>
      <c r="L22" s="27">
        <v>226.51</v>
      </c>
      <c r="M22" s="27">
        <v>169.73</v>
      </c>
      <c r="N22" s="59">
        <v>289.17</v>
      </c>
      <c r="O22" s="57"/>
      <c r="P22" s="57"/>
      <c r="Q22" s="30"/>
      <c r="R22" s="30"/>
      <c r="S22" s="30"/>
      <c r="T22" s="8"/>
      <c r="U22" s="8"/>
    </row>
    <row r="23" spans="1:21" ht="14.4">
      <c r="A23" s="22" t="s">
        <v>164</v>
      </c>
      <c r="B23" s="25">
        <v>125</v>
      </c>
      <c r="C23" s="25"/>
      <c r="D23" s="25">
        <f>B23*10</f>
        <v>1250</v>
      </c>
      <c r="F23" s="53">
        <f t="shared" si="4"/>
        <v>775</v>
      </c>
      <c r="G23" s="28">
        <f t="shared" si="5"/>
        <v>110.71428571428571</v>
      </c>
      <c r="H23" s="57">
        <v>125</v>
      </c>
      <c r="I23" s="57">
        <v>125</v>
      </c>
      <c r="J23" s="27">
        <v>125</v>
      </c>
      <c r="K23" s="59">
        <v>135</v>
      </c>
      <c r="L23" s="27">
        <v>265</v>
      </c>
      <c r="M23" s="27">
        <v>0</v>
      </c>
      <c r="N23" s="27">
        <v>0</v>
      </c>
      <c r="O23" s="57"/>
      <c r="P23" s="57"/>
      <c r="Q23" s="30"/>
      <c r="R23" s="30"/>
      <c r="S23" s="30"/>
      <c r="T23" s="8"/>
      <c r="U23" s="8"/>
    </row>
    <row r="24" spans="1:21" ht="14.4">
      <c r="A24" s="22" t="s">
        <v>165</v>
      </c>
      <c r="B24" s="25">
        <v>50</v>
      </c>
      <c r="C24" s="25"/>
      <c r="D24" s="25">
        <f t="shared" ref="D24:D25" si="8">B24*12</f>
        <v>600</v>
      </c>
      <c r="E24" s="48"/>
      <c r="F24" s="53">
        <f t="shared" si="4"/>
        <v>237.6</v>
      </c>
      <c r="G24" s="54">
        <f t="shared" si="5"/>
        <v>33.942857142857143</v>
      </c>
      <c r="H24" s="59">
        <v>124.88</v>
      </c>
      <c r="I24" s="27">
        <v>0</v>
      </c>
      <c r="J24" s="59">
        <v>86.72</v>
      </c>
      <c r="K24" s="56">
        <v>26</v>
      </c>
      <c r="L24" s="27">
        <v>0</v>
      </c>
      <c r="M24" s="27">
        <v>0</v>
      </c>
      <c r="N24" s="27">
        <v>0</v>
      </c>
      <c r="O24" s="57"/>
      <c r="P24" s="57"/>
      <c r="Q24" s="30"/>
      <c r="R24" s="30"/>
      <c r="S24" s="30"/>
      <c r="T24" s="8"/>
      <c r="U24" s="8"/>
    </row>
    <row r="25" spans="1:21" ht="14.4">
      <c r="A25" s="22" t="s">
        <v>15</v>
      </c>
      <c r="B25" s="25">
        <f>11000/12</f>
        <v>916.66666666666663</v>
      </c>
      <c r="C25" s="25"/>
      <c r="D25" s="25">
        <f t="shared" si="8"/>
        <v>11000</v>
      </c>
      <c r="E25" s="48"/>
      <c r="F25" s="53">
        <f t="shared" si="4"/>
        <v>6416.666666666667</v>
      </c>
      <c r="G25" s="28">
        <f t="shared" si="5"/>
        <v>916.66666666666674</v>
      </c>
      <c r="H25" s="66">
        <f t="shared" ref="H25:N25" si="9">11000/12</f>
        <v>916.66666666666663</v>
      </c>
      <c r="I25" s="66">
        <f t="shared" si="9"/>
        <v>916.66666666666663</v>
      </c>
      <c r="J25" s="66">
        <f t="shared" si="9"/>
        <v>916.66666666666663</v>
      </c>
      <c r="K25" s="66">
        <f t="shared" si="9"/>
        <v>916.66666666666663</v>
      </c>
      <c r="L25" s="66">
        <f t="shared" si="9"/>
        <v>916.66666666666663</v>
      </c>
      <c r="M25" s="66">
        <f t="shared" si="9"/>
        <v>916.66666666666663</v>
      </c>
      <c r="N25" s="66">
        <f t="shared" si="9"/>
        <v>916.66666666666663</v>
      </c>
      <c r="O25" s="27"/>
      <c r="P25" s="27"/>
      <c r="Q25" s="27"/>
      <c r="R25" s="27"/>
      <c r="S25" s="27"/>
      <c r="T25" s="8"/>
      <c r="U25" s="8"/>
    </row>
    <row r="26" spans="1:21" ht="14.4">
      <c r="A26" s="48" t="s">
        <v>138</v>
      </c>
      <c r="B26" s="52">
        <v>400</v>
      </c>
      <c r="C26" s="25"/>
      <c r="D26" s="25">
        <f>B26*12+275+50+150+150</f>
        <v>5425</v>
      </c>
      <c r="E26" s="48"/>
      <c r="F26" s="53">
        <f t="shared" si="4"/>
        <v>2504.6400000000003</v>
      </c>
      <c r="G26" s="28">
        <f t="shared" si="5"/>
        <v>357.80571428571432</v>
      </c>
      <c r="H26" s="27">
        <v>0</v>
      </c>
      <c r="I26" s="27">
        <v>-275</v>
      </c>
      <c r="J26" s="27">
        <v>-50</v>
      </c>
      <c r="K26" s="56">
        <v>167.13</v>
      </c>
      <c r="L26" s="27">
        <v>107.9</v>
      </c>
      <c r="M26" s="60">
        <v>1604.66</v>
      </c>
      <c r="N26" s="59">
        <v>949.95</v>
      </c>
      <c r="O26" s="57"/>
      <c r="P26" s="57"/>
      <c r="Q26" s="30"/>
      <c r="R26" s="30"/>
      <c r="S26" s="30"/>
      <c r="T26" s="8"/>
      <c r="U26" s="8"/>
    </row>
    <row r="27" spans="1:21" ht="14.4">
      <c r="A27" s="22" t="s">
        <v>166</v>
      </c>
      <c r="B27" s="24">
        <f>(1555*2)/12</f>
        <v>259.16666666666669</v>
      </c>
      <c r="C27" s="25"/>
      <c r="D27" s="25">
        <f>B27*2</f>
        <v>518.33333333333337</v>
      </c>
      <c r="E27" s="48"/>
      <c r="F27" s="53">
        <f t="shared" si="4"/>
        <v>3108.9</v>
      </c>
      <c r="G27" s="28">
        <f>H27</f>
        <v>1554.4</v>
      </c>
      <c r="H27" s="29">
        <v>1554.4</v>
      </c>
      <c r="I27" s="64">
        <v>1554.5</v>
      </c>
      <c r="J27" s="29">
        <v>0</v>
      </c>
      <c r="K27" s="64">
        <v>0</v>
      </c>
      <c r="L27" s="29">
        <v>0</v>
      </c>
      <c r="M27" s="29">
        <v>0</v>
      </c>
      <c r="N27" s="29">
        <v>0</v>
      </c>
      <c r="O27" s="57"/>
      <c r="P27" s="57"/>
      <c r="Q27" s="30"/>
      <c r="R27" s="30"/>
      <c r="S27" s="30"/>
      <c r="T27" s="8"/>
      <c r="U27" s="8"/>
    </row>
    <row r="28" spans="1:21" ht="14.4">
      <c r="A28" s="31" t="s">
        <v>167</v>
      </c>
      <c r="B28" s="33">
        <v>120</v>
      </c>
      <c r="C28" s="25"/>
      <c r="D28" s="33">
        <f>B28*12</f>
        <v>1440</v>
      </c>
      <c r="E28" s="48"/>
      <c r="F28" s="67">
        <f t="shared" si="4"/>
        <v>784.16833333333329</v>
      </c>
      <c r="G28" s="28">
        <f t="shared" ref="G28:G29" si="10">AVERAGE(H28:S28)</f>
        <v>112.02404761904761</v>
      </c>
      <c r="H28" s="68">
        <v>108.63499999999999</v>
      </c>
      <c r="I28" s="69">
        <v>156.63</v>
      </c>
      <c r="J28" s="34">
        <v>103.78</v>
      </c>
      <c r="K28" s="70">
        <f>622.7/6</f>
        <v>103.78333333333335</v>
      </c>
      <c r="L28" s="27">
        <v>103.78</v>
      </c>
      <c r="M28" s="27">
        <v>103.78</v>
      </c>
      <c r="N28" s="27">
        <v>103.78</v>
      </c>
      <c r="O28" s="57"/>
      <c r="P28" s="57"/>
      <c r="Q28" s="30"/>
      <c r="R28" s="30"/>
      <c r="S28" s="30"/>
      <c r="T28" s="8"/>
      <c r="U28" s="8"/>
    </row>
    <row r="29" spans="1:21" ht="14.4">
      <c r="A29" s="38" t="s">
        <v>113</v>
      </c>
      <c r="B29" s="40">
        <f>SUM(B10:B28)</f>
        <v>6781.2633333333342</v>
      </c>
      <c r="C29" s="40"/>
      <c r="D29" s="40">
        <f>SUM(D10:D28)</f>
        <v>78708.533333333326</v>
      </c>
      <c r="E29" s="38"/>
      <c r="F29" s="43">
        <f t="shared" si="4"/>
        <v>51875.895000000004</v>
      </c>
      <c r="G29" s="71">
        <f t="shared" si="10"/>
        <v>7410.8421428571437</v>
      </c>
      <c r="H29" s="72">
        <f t="shared" ref="H29:N29" si="11">SUM(H10:H28)</f>
        <v>7566.1916666666675</v>
      </c>
      <c r="I29" s="72">
        <f t="shared" si="11"/>
        <v>7906.2766666666676</v>
      </c>
      <c r="J29" s="73">
        <f t="shared" si="11"/>
        <v>6519.836666666667</v>
      </c>
      <c r="K29" s="72">
        <f t="shared" si="11"/>
        <v>7744.3000000000011</v>
      </c>
      <c r="L29" s="74">
        <f t="shared" si="11"/>
        <v>6103.6566666666668</v>
      </c>
      <c r="M29" s="75">
        <f t="shared" si="11"/>
        <v>8411.3166666666675</v>
      </c>
      <c r="N29" s="76">
        <f t="shared" si="11"/>
        <v>7624.3166666666675</v>
      </c>
      <c r="O29" s="77"/>
      <c r="P29" s="77"/>
      <c r="Q29" s="78"/>
      <c r="R29" s="78"/>
      <c r="S29" s="78"/>
      <c r="T29" s="8"/>
      <c r="U29" s="8"/>
    </row>
    <row r="30" spans="1:21" ht="14.4">
      <c r="A30" s="79" t="s">
        <v>168</v>
      </c>
      <c r="B30" s="80"/>
      <c r="C30" s="80"/>
      <c r="D30" s="81">
        <v>1000</v>
      </c>
      <c r="E30" s="82"/>
      <c r="F30" s="83">
        <f t="shared" si="4"/>
        <v>869.60000000000014</v>
      </c>
      <c r="G30" s="84"/>
      <c r="H30" s="84"/>
      <c r="I30" s="84">
        <v>291.66000000000003</v>
      </c>
      <c r="J30" s="84">
        <v>577.94000000000005</v>
      </c>
      <c r="K30" s="57"/>
      <c r="L30" s="57"/>
      <c r="M30" s="57"/>
      <c r="N30" s="57"/>
      <c r="O30" s="57"/>
      <c r="P30" s="57"/>
      <c r="Q30" s="30"/>
      <c r="R30" s="30"/>
      <c r="S30" s="30"/>
      <c r="T30" s="30"/>
      <c r="U30" s="30"/>
    </row>
    <row r="31" spans="1:21" ht="15.75" customHeight="1">
      <c r="A31" s="85"/>
      <c r="B31" s="86"/>
      <c r="C31" s="25"/>
      <c r="D31" s="86"/>
      <c r="E31" s="48"/>
      <c r="F31" s="57"/>
      <c r="G31" s="57"/>
      <c r="H31" s="57"/>
      <c r="I31" s="57"/>
      <c r="J31" s="27"/>
      <c r="K31" s="57"/>
      <c r="L31" s="57"/>
      <c r="M31" s="57"/>
      <c r="N31" s="57"/>
      <c r="O31" s="57"/>
      <c r="P31" s="57"/>
      <c r="Q31" s="30"/>
      <c r="R31" s="30"/>
      <c r="S31" s="30"/>
      <c r="T31" s="30"/>
      <c r="U31" s="30"/>
    </row>
    <row r="32" spans="1:21" ht="15.75" customHeight="1">
      <c r="A32" s="87" t="s">
        <v>169</v>
      </c>
      <c r="B32" s="88">
        <f>B6-B29</f>
        <v>3218.7366666666658</v>
      </c>
      <c r="C32" s="88"/>
      <c r="D32" s="88">
        <f>D6-D29-D30</f>
        <v>40291.466666666674</v>
      </c>
      <c r="E32" s="48"/>
      <c r="F32" s="89">
        <f>SUM(H32:S32)</f>
        <v>17599.504999999997</v>
      </c>
      <c r="G32" s="90">
        <f>AVERAGE(H32:S32)</f>
        <v>2514.2149999999997</v>
      </c>
      <c r="H32" s="91">
        <f>H6-H29</f>
        <v>6733.8083333333325</v>
      </c>
      <c r="I32" s="92">
        <f t="shared" ref="I32:K32" si="12">(I6-I29)-I30</f>
        <v>757.06333333333237</v>
      </c>
      <c r="J32" s="92">
        <f t="shared" si="12"/>
        <v>2602.2233333333329</v>
      </c>
      <c r="K32" s="92">
        <f t="shared" si="12"/>
        <v>1325.6999999999989</v>
      </c>
      <c r="L32" s="93">
        <f t="shared" ref="L32:N32" si="13">L6-L29</f>
        <v>5626.3433333333332</v>
      </c>
      <c r="M32" s="90">
        <f t="shared" si="13"/>
        <v>-621.31666666666752</v>
      </c>
      <c r="N32" s="90">
        <f t="shared" si="13"/>
        <v>1175.6833333333325</v>
      </c>
      <c r="O32" s="94"/>
      <c r="P32" s="94"/>
      <c r="Q32" s="94"/>
      <c r="R32" s="94"/>
      <c r="S32" s="94"/>
      <c r="T32" s="8"/>
      <c r="U32" s="8"/>
    </row>
    <row r="33" spans="1:21" ht="14.4">
      <c r="A33" s="3"/>
      <c r="B33" s="3"/>
      <c r="C33" s="3"/>
      <c r="D33" s="3"/>
      <c r="E33" s="3"/>
      <c r="F33" s="6"/>
      <c r="G33" s="61"/>
      <c r="H33" s="6"/>
      <c r="I33" s="6"/>
      <c r="J33" s="61"/>
      <c r="K33" s="28"/>
      <c r="L33" s="28"/>
      <c r="M33" s="6"/>
      <c r="N33" s="6"/>
      <c r="O33" s="6"/>
      <c r="P33" s="6"/>
      <c r="Q33" s="8"/>
      <c r="R33" s="8"/>
      <c r="S33" s="8"/>
      <c r="T33" s="8"/>
      <c r="U33" s="8"/>
    </row>
    <row r="34" spans="1:21" ht="14.4">
      <c r="B34" s="25"/>
      <c r="C34" s="3"/>
      <c r="D34" s="3"/>
      <c r="E34" s="3"/>
      <c r="F34" s="6"/>
      <c r="G34" s="6"/>
      <c r="H34" s="6"/>
      <c r="I34" s="6"/>
      <c r="J34" s="61"/>
      <c r="K34" s="28"/>
      <c r="L34" s="28"/>
      <c r="M34" s="6"/>
      <c r="N34" s="6"/>
      <c r="O34" s="6"/>
      <c r="P34" s="6"/>
      <c r="Q34" s="8"/>
      <c r="R34" s="8"/>
      <c r="S34" s="8"/>
      <c r="T34" s="8"/>
      <c r="U34" s="8"/>
    </row>
    <row r="35" spans="1:21" ht="14.4">
      <c r="A35" s="10" t="s">
        <v>170</v>
      </c>
      <c r="B35" s="52">
        <v>6500</v>
      </c>
      <c r="C35" s="3"/>
      <c r="D35" s="10" t="s">
        <v>171</v>
      </c>
      <c r="E35" s="3"/>
      <c r="F35" s="61"/>
      <c r="G35" s="61"/>
      <c r="H35" s="61"/>
      <c r="I35" s="6"/>
      <c r="J35" s="61"/>
      <c r="K35" s="28"/>
      <c r="L35" s="28"/>
      <c r="M35" s="6"/>
      <c r="N35" s="6"/>
      <c r="O35" s="6"/>
      <c r="P35" s="6"/>
      <c r="Q35" s="8"/>
      <c r="R35" s="8"/>
      <c r="S35" s="8"/>
      <c r="T35" s="8"/>
      <c r="U35" s="8"/>
    </row>
    <row r="36" spans="1:21" ht="14.4">
      <c r="A36" s="10" t="s">
        <v>172</v>
      </c>
      <c r="B36" s="24">
        <v>8000</v>
      </c>
      <c r="C36" s="3"/>
      <c r="D36" s="95" t="s">
        <v>173</v>
      </c>
      <c r="E36" s="3"/>
      <c r="F36" s="6"/>
      <c r="G36" s="6"/>
      <c r="H36" s="6"/>
      <c r="I36" s="6"/>
      <c r="J36" s="61"/>
      <c r="K36" s="28"/>
      <c r="L36" s="28"/>
      <c r="M36" s="6"/>
      <c r="N36" s="6"/>
      <c r="O36" s="6"/>
      <c r="P36" s="6"/>
      <c r="Q36" s="8"/>
      <c r="R36" s="8"/>
      <c r="S36" s="8"/>
      <c r="T36" s="8"/>
      <c r="U36" s="8"/>
    </row>
    <row r="37" spans="1:21" ht="14.4">
      <c r="A37" s="10" t="s">
        <v>377</v>
      </c>
      <c r="B37" s="52">
        <v>25000</v>
      </c>
      <c r="C37" s="3"/>
      <c r="D37" s="10" t="s">
        <v>171</v>
      </c>
      <c r="E37" s="3"/>
      <c r="F37" s="6"/>
      <c r="G37" s="6"/>
      <c r="H37" s="6"/>
      <c r="I37" s="6"/>
      <c r="J37" s="61"/>
      <c r="K37" s="28"/>
      <c r="L37" s="28"/>
      <c r="M37" s="6"/>
      <c r="N37" s="6"/>
      <c r="O37" s="6"/>
      <c r="P37" s="6"/>
      <c r="Q37" s="8"/>
      <c r="R37" s="8"/>
      <c r="S37" s="8"/>
      <c r="T37" s="8"/>
      <c r="U37" s="8"/>
    </row>
    <row r="38" spans="1:21" ht="14.4">
      <c r="A38" s="96" t="s">
        <v>174</v>
      </c>
      <c r="B38" s="88">
        <f>SUM(B35:B37)</f>
        <v>39500</v>
      </c>
      <c r="C38" s="3"/>
      <c r="D38" s="3"/>
      <c r="E38" s="3"/>
      <c r="F38" s="6"/>
      <c r="G38" s="6"/>
      <c r="H38" s="6"/>
      <c r="I38" s="6"/>
      <c r="J38" s="61"/>
      <c r="K38" s="28"/>
      <c r="L38" s="28"/>
      <c r="M38" s="6"/>
      <c r="N38" s="6"/>
      <c r="O38" s="6"/>
      <c r="P38" s="6"/>
      <c r="Q38" s="8"/>
      <c r="R38" s="8"/>
      <c r="S38" s="8"/>
      <c r="T38" s="8"/>
      <c r="U38" s="8"/>
    </row>
    <row r="39" spans="1:21" ht="14.4">
      <c r="A39" s="10"/>
      <c r="B39" s="52"/>
      <c r="C39" s="3"/>
      <c r="D39" s="3"/>
      <c r="E39" s="3"/>
      <c r="F39" s="6"/>
      <c r="G39" s="6"/>
      <c r="H39" s="6"/>
      <c r="I39" s="6"/>
      <c r="J39" s="61"/>
      <c r="K39" s="28"/>
      <c r="L39" s="28"/>
      <c r="M39" s="6"/>
      <c r="N39" s="6"/>
      <c r="O39" s="6"/>
      <c r="P39" s="6"/>
      <c r="Q39" s="8"/>
      <c r="R39" s="8"/>
      <c r="S39" s="8"/>
      <c r="T39" s="8"/>
      <c r="U39" s="8"/>
    </row>
    <row r="40" spans="1:21" ht="14.4">
      <c r="A40" s="98"/>
      <c r="B40" s="99"/>
      <c r="C40" s="3"/>
      <c r="D40" s="3"/>
      <c r="E40" s="3"/>
      <c r="F40" s="6"/>
      <c r="G40" s="6"/>
      <c r="H40" s="6"/>
      <c r="I40" s="6"/>
      <c r="J40" s="61"/>
      <c r="K40" s="28"/>
      <c r="L40" s="28"/>
      <c r="M40" s="6"/>
      <c r="N40" s="6"/>
      <c r="O40" s="6"/>
      <c r="P40" s="6"/>
      <c r="Q40" s="8"/>
      <c r="R40" s="8"/>
      <c r="S40" s="8"/>
      <c r="T40" s="8"/>
      <c r="U40" s="8"/>
    </row>
    <row r="41" spans="1:21" ht="14.4">
      <c r="A41" s="10"/>
      <c r="B41" s="25"/>
      <c r="C41" s="3"/>
      <c r="D41" s="3"/>
      <c r="E41" s="3"/>
      <c r="F41" s="6"/>
      <c r="G41" s="6"/>
      <c r="H41" s="6"/>
      <c r="I41" s="6"/>
      <c r="J41" s="61"/>
      <c r="K41" s="28"/>
      <c r="L41" s="28"/>
      <c r="M41" s="6"/>
      <c r="N41" s="6"/>
      <c r="O41" s="6"/>
      <c r="P41" s="6"/>
      <c r="Q41" s="8"/>
      <c r="R41" s="8"/>
      <c r="S41" s="8"/>
      <c r="T41" s="8"/>
      <c r="U41" s="8"/>
    </row>
    <row r="42" spans="1:21" ht="14.4">
      <c r="A42" s="10"/>
      <c r="B42" s="25"/>
      <c r="C42" s="3"/>
      <c r="D42" s="3"/>
      <c r="E42" s="3"/>
      <c r="F42" s="6"/>
      <c r="G42" s="6"/>
      <c r="H42" s="6"/>
      <c r="I42" s="6"/>
      <c r="J42" s="61"/>
      <c r="K42" s="28"/>
      <c r="L42" s="28"/>
      <c r="M42" s="6"/>
      <c r="N42" s="6"/>
      <c r="O42" s="6"/>
      <c r="P42" s="6"/>
      <c r="Q42" s="8"/>
      <c r="R42" s="8"/>
      <c r="S42" s="8"/>
      <c r="T42" s="8"/>
      <c r="U42" s="8"/>
    </row>
    <row r="43" spans="1:21" ht="14.4">
      <c r="A43" s="10"/>
      <c r="B43" s="25"/>
      <c r="C43" s="3"/>
      <c r="D43" s="3"/>
      <c r="E43" s="3"/>
      <c r="F43" s="6"/>
      <c r="G43" s="6"/>
      <c r="H43" s="6"/>
      <c r="I43" s="6"/>
      <c r="J43" s="61"/>
      <c r="K43" s="28"/>
      <c r="L43" s="28"/>
      <c r="M43" s="6"/>
      <c r="N43" s="6"/>
      <c r="O43" s="6"/>
      <c r="P43" s="6"/>
      <c r="Q43" s="8"/>
      <c r="R43" s="8"/>
      <c r="S43" s="8"/>
      <c r="T43" s="8"/>
      <c r="U43" s="8"/>
    </row>
    <row r="44" spans="1:21" ht="14.4">
      <c r="A44" s="10"/>
      <c r="B44" s="25"/>
      <c r="C44" s="3"/>
      <c r="D44" s="3"/>
      <c r="E44" s="3"/>
      <c r="F44" s="6"/>
      <c r="G44" s="6"/>
      <c r="H44" s="6"/>
      <c r="I44" s="6"/>
      <c r="J44" s="61"/>
      <c r="K44" s="28"/>
      <c r="L44" s="28"/>
      <c r="M44" s="6"/>
      <c r="N44" s="6"/>
      <c r="O44" s="6"/>
      <c r="P44" s="6"/>
      <c r="Q44" s="8"/>
      <c r="R44" s="8"/>
      <c r="S44" s="8"/>
      <c r="T44" s="8"/>
      <c r="U44" s="8"/>
    </row>
    <row r="45" spans="1:21" ht="14.4">
      <c r="A45" s="10"/>
      <c r="B45" s="25"/>
      <c r="C45" s="3"/>
      <c r="D45" s="3"/>
      <c r="E45" s="3"/>
      <c r="F45" s="6"/>
      <c r="G45" s="6"/>
      <c r="H45" s="6"/>
      <c r="I45" s="6"/>
      <c r="J45" s="61"/>
      <c r="K45" s="28"/>
      <c r="L45" s="28"/>
      <c r="M45" s="6"/>
      <c r="N45" s="6"/>
      <c r="O45" s="6"/>
      <c r="P45" s="6"/>
      <c r="Q45" s="8"/>
      <c r="R45" s="8"/>
      <c r="S45" s="8"/>
      <c r="T45" s="8"/>
      <c r="U45" s="8"/>
    </row>
    <row r="46" spans="1:21" ht="14.4">
      <c r="A46" s="10"/>
      <c r="B46" s="25"/>
      <c r="C46" s="3"/>
      <c r="D46" s="3"/>
      <c r="E46" s="3"/>
      <c r="F46" s="6"/>
      <c r="G46" s="6"/>
      <c r="H46" s="6"/>
      <c r="I46" s="6"/>
      <c r="J46" s="61"/>
      <c r="K46" s="28"/>
      <c r="L46" s="28"/>
      <c r="M46" s="6"/>
      <c r="N46" s="6"/>
      <c r="O46" s="6"/>
      <c r="P46" s="6"/>
      <c r="Q46" s="8"/>
      <c r="R46" s="8"/>
      <c r="S46" s="8"/>
      <c r="T46" s="8"/>
      <c r="U46" s="8"/>
    </row>
    <row r="47" spans="1:21" ht="14.4">
      <c r="A47" s="10"/>
      <c r="B47" s="25"/>
      <c r="C47" s="3"/>
      <c r="D47" s="3"/>
      <c r="E47" s="3"/>
      <c r="F47" s="6"/>
      <c r="G47" s="6"/>
      <c r="H47" s="6"/>
      <c r="I47" s="6"/>
      <c r="J47" s="61"/>
      <c r="K47" s="28"/>
      <c r="L47" s="28"/>
      <c r="M47" s="6"/>
      <c r="N47" s="6"/>
      <c r="O47" s="6"/>
      <c r="P47" s="6"/>
      <c r="Q47" s="8"/>
      <c r="R47" s="8"/>
      <c r="S47" s="8"/>
      <c r="T47" s="8"/>
      <c r="U47" s="8"/>
    </row>
    <row r="48" spans="1:21" ht="14.4">
      <c r="A48" s="10"/>
      <c r="B48" s="25"/>
      <c r="C48" s="3"/>
      <c r="D48" s="3"/>
      <c r="E48" s="3"/>
      <c r="F48" s="6"/>
      <c r="G48" s="6"/>
      <c r="H48" s="6"/>
      <c r="I48" s="6"/>
      <c r="J48" s="61"/>
      <c r="K48" s="28"/>
      <c r="L48" s="28"/>
      <c r="M48" s="6"/>
      <c r="N48" s="6"/>
      <c r="O48" s="6"/>
      <c r="P48" s="6"/>
      <c r="Q48" s="8"/>
      <c r="R48" s="8"/>
      <c r="S48" s="8"/>
      <c r="T48" s="8"/>
      <c r="U48" s="8"/>
    </row>
    <row r="49" spans="1:21" ht="14.4">
      <c r="A49" s="10"/>
      <c r="B49" s="25"/>
      <c r="C49" s="3"/>
      <c r="D49" s="3"/>
      <c r="E49" s="3"/>
      <c r="F49" s="6"/>
      <c r="G49" s="6"/>
      <c r="H49" s="6"/>
      <c r="I49" s="6"/>
      <c r="J49" s="61"/>
      <c r="K49" s="28"/>
      <c r="L49" s="28"/>
      <c r="M49" s="6"/>
      <c r="N49" s="6"/>
      <c r="O49" s="6"/>
      <c r="P49" s="6"/>
      <c r="Q49" s="8"/>
      <c r="R49" s="8"/>
      <c r="S49" s="8"/>
      <c r="T49" s="8"/>
      <c r="U49" s="8"/>
    </row>
    <row r="50" spans="1:21" ht="14.4">
      <c r="A50" s="10"/>
      <c r="B50" s="25"/>
      <c r="C50" s="3"/>
      <c r="D50" s="3"/>
      <c r="E50" s="3"/>
      <c r="F50" s="6"/>
      <c r="G50" s="6"/>
      <c r="H50" s="6"/>
      <c r="I50" s="6"/>
      <c r="J50" s="61"/>
      <c r="K50" s="28"/>
      <c r="L50" s="28"/>
      <c r="M50" s="6"/>
      <c r="N50" s="6"/>
      <c r="O50" s="6"/>
      <c r="P50" s="6"/>
      <c r="Q50" s="8"/>
      <c r="R50" s="8"/>
      <c r="S50" s="8"/>
      <c r="T50" s="8"/>
      <c r="U50" s="8"/>
    </row>
    <row r="51" spans="1:21" ht="14.4">
      <c r="A51" s="10"/>
      <c r="B51" s="25"/>
      <c r="C51" s="3"/>
      <c r="D51" s="3"/>
      <c r="E51" s="3"/>
      <c r="F51" s="6"/>
      <c r="G51" s="6"/>
      <c r="H51" s="6"/>
      <c r="I51" s="6"/>
      <c r="J51" s="61"/>
      <c r="K51" s="28"/>
      <c r="L51" s="28"/>
      <c r="M51" s="6"/>
      <c r="N51" s="6"/>
      <c r="O51" s="6"/>
      <c r="P51" s="6"/>
      <c r="Q51" s="8"/>
      <c r="R51" s="8"/>
      <c r="S51" s="8"/>
      <c r="T51" s="8"/>
      <c r="U51" s="8"/>
    </row>
    <row r="52" spans="1:21" ht="14.4">
      <c r="A52" s="10"/>
      <c r="B52" s="25"/>
      <c r="C52" s="3"/>
      <c r="D52" s="3"/>
      <c r="E52" s="3"/>
      <c r="F52" s="6"/>
      <c r="G52" s="6"/>
      <c r="H52" s="6"/>
      <c r="I52" s="6"/>
      <c r="J52" s="61"/>
      <c r="K52" s="28"/>
      <c r="L52" s="28"/>
      <c r="M52" s="6"/>
      <c r="N52" s="6"/>
      <c r="O52" s="6"/>
      <c r="P52" s="6"/>
      <c r="Q52" s="8"/>
      <c r="R52" s="8"/>
      <c r="S52" s="8"/>
      <c r="T52" s="8"/>
      <c r="U52" s="8"/>
    </row>
    <row r="53" spans="1:21" ht="14.4">
      <c r="A53" s="10"/>
      <c r="B53" s="25"/>
      <c r="C53" s="3"/>
      <c r="D53" s="3"/>
      <c r="E53" s="3"/>
      <c r="F53" s="6"/>
      <c r="G53" s="6"/>
      <c r="H53" s="6"/>
      <c r="I53" s="6"/>
      <c r="J53" s="61"/>
      <c r="K53" s="28"/>
      <c r="L53" s="28"/>
      <c r="M53" s="6"/>
      <c r="N53" s="6"/>
      <c r="O53" s="6"/>
      <c r="P53" s="6"/>
      <c r="Q53" s="8"/>
      <c r="R53" s="8"/>
      <c r="S53" s="8"/>
      <c r="T53" s="8"/>
      <c r="U53" s="8"/>
    </row>
    <row r="54" spans="1:21" ht="14.4">
      <c r="A54" s="10"/>
      <c r="B54" s="25"/>
      <c r="C54" s="3"/>
      <c r="D54" s="3"/>
      <c r="E54" s="3"/>
      <c r="F54" s="6"/>
      <c r="G54" s="6"/>
      <c r="H54" s="6"/>
      <c r="I54" s="6"/>
      <c r="J54" s="61"/>
      <c r="K54" s="28"/>
      <c r="L54" s="28"/>
      <c r="M54" s="6"/>
      <c r="N54" s="6"/>
      <c r="O54" s="6"/>
      <c r="P54" s="6"/>
      <c r="Q54" s="8"/>
      <c r="R54" s="8"/>
      <c r="S54" s="8"/>
      <c r="T54" s="8"/>
      <c r="U54" s="8"/>
    </row>
    <row r="55" spans="1:21" ht="14.4">
      <c r="A55" s="10"/>
      <c r="B55" s="25"/>
      <c r="C55" s="3"/>
      <c r="D55" s="3"/>
      <c r="E55" s="3"/>
      <c r="F55" s="6"/>
      <c r="G55" s="6"/>
      <c r="H55" s="6"/>
      <c r="I55" s="6"/>
      <c r="J55" s="61"/>
      <c r="K55" s="28"/>
      <c r="L55" s="28"/>
      <c r="M55" s="6"/>
      <c r="N55" s="6"/>
      <c r="O55" s="6"/>
      <c r="P55" s="6"/>
      <c r="Q55" s="8"/>
      <c r="R55" s="8"/>
      <c r="S55" s="8"/>
      <c r="T55" s="8"/>
      <c r="U55" s="8"/>
    </row>
    <row r="56" spans="1:21" ht="14.4">
      <c r="A56" s="10"/>
      <c r="B56" s="25"/>
      <c r="C56" s="3"/>
      <c r="D56" s="3"/>
      <c r="E56" s="3"/>
      <c r="F56" s="6"/>
      <c r="G56" s="6"/>
      <c r="H56" s="6"/>
      <c r="I56" s="6"/>
      <c r="J56" s="61"/>
      <c r="K56" s="28"/>
      <c r="L56" s="28"/>
      <c r="M56" s="6"/>
      <c r="N56" s="6"/>
      <c r="O56" s="6"/>
      <c r="P56" s="6"/>
      <c r="Q56" s="8"/>
      <c r="R56" s="8"/>
      <c r="S56" s="8"/>
      <c r="T56" s="8"/>
      <c r="U56" s="8"/>
    </row>
    <row r="57" spans="1:21" ht="14.4">
      <c r="A57" s="10"/>
      <c r="B57" s="25"/>
      <c r="C57" s="3"/>
      <c r="D57" s="3"/>
      <c r="E57" s="3"/>
      <c r="F57" s="6"/>
      <c r="G57" s="6"/>
      <c r="H57" s="6"/>
      <c r="I57" s="6"/>
      <c r="J57" s="61"/>
      <c r="K57" s="28"/>
      <c r="L57" s="28"/>
      <c r="M57" s="6"/>
      <c r="N57" s="6"/>
      <c r="O57" s="6"/>
      <c r="P57" s="6"/>
      <c r="Q57" s="8"/>
      <c r="R57" s="8"/>
      <c r="S57" s="8"/>
      <c r="T57" s="8"/>
      <c r="U57" s="8"/>
    </row>
    <row r="58" spans="1:21" ht="14.4">
      <c r="A58" s="10"/>
      <c r="B58" s="25"/>
      <c r="C58" s="3"/>
      <c r="D58" s="3"/>
      <c r="E58" s="3"/>
      <c r="F58" s="6"/>
      <c r="G58" s="6"/>
      <c r="H58" s="6"/>
      <c r="I58" s="6"/>
      <c r="J58" s="61"/>
      <c r="K58" s="28"/>
      <c r="L58" s="28"/>
      <c r="M58" s="6"/>
      <c r="N58" s="6"/>
      <c r="O58" s="6"/>
      <c r="P58" s="6"/>
      <c r="Q58" s="8"/>
      <c r="R58" s="8"/>
      <c r="S58" s="8"/>
      <c r="T58" s="8"/>
      <c r="U58" s="8"/>
    </row>
    <row r="59" spans="1:21" ht="14.4">
      <c r="A59" s="10"/>
      <c r="B59" s="25"/>
      <c r="C59" s="3"/>
      <c r="D59" s="3"/>
      <c r="E59" s="3"/>
      <c r="F59" s="6"/>
      <c r="G59" s="6"/>
      <c r="H59" s="6"/>
      <c r="I59" s="6"/>
      <c r="J59" s="61"/>
      <c r="K59" s="28"/>
      <c r="L59" s="28"/>
      <c r="M59" s="6"/>
      <c r="N59" s="6"/>
      <c r="O59" s="6"/>
      <c r="P59" s="6"/>
      <c r="Q59" s="8"/>
      <c r="R59" s="8"/>
      <c r="S59" s="8"/>
      <c r="T59" s="8"/>
      <c r="U59" s="8"/>
    </row>
    <row r="60" spans="1:21" ht="14.4">
      <c r="A60" s="10"/>
      <c r="B60" s="25"/>
      <c r="C60" s="3"/>
      <c r="D60" s="3"/>
      <c r="E60" s="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8"/>
      <c r="R60" s="8"/>
      <c r="S60" s="8"/>
      <c r="T60" s="8"/>
      <c r="U60" s="8"/>
    </row>
    <row r="61" spans="1:21" ht="14.4">
      <c r="A61" s="10"/>
      <c r="B61" s="25"/>
      <c r="C61" s="3"/>
      <c r="D61" s="3"/>
      <c r="E61" s="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8"/>
      <c r="R61" s="8"/>
      <c r="S61" s="8"/>
      <c r="T61" s="8"/>
      <c r="U61" s="8"/>
    </row>
    <row r="62" spans="1:21" ht="14.4">
      <c r="A62" s="10"/>
      <c r="B62" s="25"/>
      <c r="C62" s="3"/>
      <c r="D62" s="3"/>
      <c r="E62" s="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8"/>
      <c r="R62" s="8"/>
      <c r="S62" s="8"/>
      <c r="T62" s="8"/>
      <c r="U62" s="8"/>
    </row>
    <row r="63" spans="1:21" ht="14.4">
      <c r="A63" s="10"/>
      <c r="B63" s="25"/>
      <c r="C63" s="3"/>
      <c r="D63" s="3"/>
      <c r="E63" s="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8"/>
      <c r="R63" s="8"/>
      <c r="S63" s="8"/>
      <c r="T63" s="8"/>
      <c r="U63" s="8"/>
    </row>
    <row r="64" spans="1:21" ht="14.4">
      <c r="A64" s="10"/>
      <c r="B64" s="25"/>
      <c r="C64" s="3"/>
      <c r="D64" s="3"/>
      <c r="E64" s="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8"/>
      <c r="R64" s="8"/>
      <c r="S64" s="8"/>
      <c r="T64" s="8"/>
      <c r="U64" s="8"/>
    </row>
    <row r="65" spans="1:21" ht="14.4">
      <c r="A65" s="10"/>
      <c r="B65" s="25"/>
      <c r="C65" s="3"/>
      <c r="D65" s="3"/>
      <c r="E65" s="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8"/>
      <c r="R65" s="8"/>
      <c r="S65" s="8"/>
      <c r="T65" s="8"/>
      <c r="U65" s="8"/>
    </row>
    <row r="66" spans="1:21" ht="14.4">
      <c r="A66" s="10"/>
      <c r="B66" s="25"/>
      <c r="C66" s="3"/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8"/>
      <c r="R66" s="8"/>
      <c r="S66" s="8"/>
      <c r="T66" s="8"/>
      <c r="U66" s="8"/>
    </row>
    <row r="67" spans="1:21" ht="14.4">
      <c r="A67" s="10"/>
      <c r="B67" s="25"/>
      <c r="C67" s="3"/>
      <c r="D67" s="3"/>
      <c r="E67" s="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8"/>
      <c r="R67" s="8"/>
      <c r="S67" s="8"/>
      <c r="T67" s="8"/>
      <c r="U67" s="8"/>
    </row>
    <row r="68" spans="1:21" ht="14.4">
      <c r="A68" s="10"/>
      <c r="B68" s="25"/>
      <c r="C68" s="3"/>
      <c r="D68" s="3"/>
      <c r="E68" s="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8"/>
      <c r="R68" s="8"/>
      <c r="S68" s="8"/>
      <c r="T68" s="8"/>
      <c r="U68" s="8"/>
    </row>
    <row r="69" spans="1:21" ht="14.4">
      <c r="A69" s="10"/>
      <c r="B69" s="25"/>
      <c r="C69" s="3"/>
      <c r="D69" s="3"/>
      <c r="E69" s="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8"/>
      <c r="R69" s="8"/>
      <c r="S69" s="8"/>
      <c r="T69" s="8"/>
      <c r="U69" s="8"/>
    </row>
    <row r="70" spans="1:21" ht="14.4">
      <c r="A70" s="10"/>
      <c r="B70" s="25"/>
      <c r="C70" s="3"/>
      <c r="D70" s="3"/>
      <c r="E70" s="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8"/>
      <c r="R70" s="8"/>
      <c r="S70" s="8"/>
      <c r="T70" s="8"/>
      <c r="U70" s="8"/>
    </row>
    <row r="71" spans="1:21" ht="14.4">
      <c r="A71" s="10"/>
      <c r="B71" s="25"/>
      <c r="C71" s="3"/>
      <c r="D71" s="3"/>
      <c r="E71" s="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8"/>
      <c r="R71" s="8"/>
      <c r="S71" s="8"/>
      <c r="T71" s="8"/>
      <c r="U71" s="8"/>
    </row>
    <row r="72" spans="1:21" ht="14.4">
      <c r="A72" s="10"/>
      <c r="B72" s="25"/>
      <c r="C72" s="3"/>
      <c r="D72" s="3"/>
      <c r="E72" s="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8"/>
      <c r="R72" s="8"/>
      <c r="S72" s="8"/>
      <c r="T72" s="8"/>
      <c r="U72" s="8"/>
    </row>
    <row r="73" spans="1:21" ht="14.4">
      <c r="A73" s="10"/>
      <c r="B73" s="25"/>
      <c r="C73" s="3"/>
      <c r="D73" s="3"/>
      <c r="E73" s="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8"/>
      <c r="R73" s="8"/>
      <c r="S73" s="8"/>
      <c r="T73" s="8"/>
      <c r="U73" s="8"/>
    </row>
    <row r="74" spans="1:21" ht="14.4">
      <c r="A74" s="10"/>
      <c r="B74" s="25"/>
      <c r="C74" s="3"/>
      <c r="D74" s="3"/>
      <c r="E74" s="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8"/>
      <c r="R74" s="8"/>
      <c r="S74" s="8"/>
      <c r="T74" s="8"/>
      <c r="U74" s="8"/>
    </row>
    <row r="75" spans="1:21" ht="14.4">
      <c r="A75" s="10"/>
      <c r="B75" s="25"/>
      <c r="C75" s="3"/>
      <c r="D75" s="3"/>
      <c r="E75" s="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8"/>
      <c r="R75" s="8"/>
      <c r="S75" s="8"/>
      <c r="T75" s="8"/>
      <c r="U75" s="8"/>
    </row>
    <row r="76" spans="1:21" ht="14.4">
      <c r="A76" s="10"/>
      <c r="B76" s="25"/>
      <c r="C76" s="3"/>
      <c r="D76" s="3"/>
      <c r="E76" s="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8"/>
      <c r="R76" s="8"/>
      <c r="S76" s="8"/>
      <c r="T76" s="8"/>
      <c r="U76" s="8"/>
    </row>
    <row r="77" spans="1:21" ht="14.4">
      <c r="A77" s="10"/>
      <c r="B77" s="25"/>
      <c r="C77" s="3"/>
      <c r="D77" s="3"/>
      <c r="E77" s="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8"/>
      <c r="R77" s="8"/>
      <c r="S77" s="8"/>
      <c r="T77" s="8"/>
      <c r="U77" s="8"/>
    </row>
    <row r="78" spans="1:21" ht="14.4">
      <c r="A78" s="10"/>
      <c r="B78" s="25"/>
      <c r="C78" s="3"/>
      <c r="D78" s="3"/>
      <c r="E78" s="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8"/>
      <c r="R78" s="8"/>
      <c r="S78" s="8"/>
      <c r="T78" s="8"/>
      <c r="U78" s="8"/>
    </row>
    <row r="79" spans="1:21" ht="14.4">
      <c r="A79" s="10"/>
      <c r="B79" s="25"/>
      <c r="C79" s="3"/>
      <c r="D79" s="3"/>
      <c r="E79" s="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8"/>
      <c r="R79" s="8"/>
      <c r="S79" s="8"/>
      <c r="T79" s="8"/>
      <c r="U79" s="8"/>
    </row>
    <row r="80" spans="1:21" ht="14.4">
      <c r="A80" s="10"/>
      <c r="B80" s="25"/>
      <c r="C80" s="3"/>
      <c r="D80" s="3"/>
      <c r="E80" s="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8"/>
      <c r="R80" s="8"/>
      <c r="S80" s="8"/>
      <c r="T80" s="8"/>
      <c r="U80" s="8"/>
    </row>
    <row r="81" spans="1:21" ht="14.4">
      <c r="A81" s="10"/>
      <c r="B81" s="25"/>
      <c r="C81" s="3"/>
      <c r="D81" s="3"/>
      <c r="E81" s="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8"/>
      <c r="R81" s="8"/>
      <c r="S81" s="8"/>
      <c r="T81" s="8"/>
      <c r="U81" s="8"/>
    </row>
    <row r="82" spans="1:21" ht="14.4">
      <c r="A82" s="10"/>
      <c r="B82" s="25"/>
      <c r="C82" s="3"/>
      <c r="D82" s="3"/>
      <c r="E82" s="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8"/>
      <c r="R82" s="8"/>
      <c r="S82" s="8"/>
      <c r="T82" s="8"/>
      <c r="U82" s="8"/>
    </row>
    <row r="83" spans="1:21" ht="14.4">
      <c r="A83" s="10"/>
      <c r="B83" s="25"/>
      <c r="C83" s="3"/>
      <c r="D83" s="3"/>
      <c r="E83" s="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8"/>
      <c r="R83" s="8"/>
      <c r="S83" s="8"/>
      <c r="T83" s="8"/>
      <c r="U83" s="8"/>
    </row>
    <row r="84" spans="1:21" ht="14.4">
      <c r="A84" s="10"/>
      <c r="B84" s="25"/>
      <c r="C84" s="3"/>
      <c r="D84" s="3"/>
      <c r="E84" s="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8"/>
      <c r="R84" s="8"/>
      <c r="S84" s="8"/>
      <c r="T84" s="8"/>
      <c r="U84" s="8"/>
    </row>
    <row r="85" spans="1:21" ht="14.4">
      <c r="A85" s="10"/>
      <c r="B85" s="25"/>
      <c r="C85" s="3"/>
      <c r="D85" s="3"/>
      <c r="E85" s="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8"/>
      <c r="R85" s="8"/>
      <c r="S85" s="8"/>
      <c r="T85" s="8"/>
      <c r="U85" s="8"/>
    </row>
    <row r="86" spans="1:21" ht="14.4">
      <c r="A86" s="10"/>
      <c r="B86" s="25"/>
      <c r="C86" s="3"/>
      <c r="D86" s="3"/>
      <c r="E86" s="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8"/>
      <c r="R86" s="8"/>
      <c r="S86" s="8"/>
      <c r="T86" s="8"/>
      <c r="U86" s="8"/>
    </row>
    <row r="87" spans="1:21" ht="14.4">
      <c r="A87" s="10"/>
      <c r="B87" s="25"/>
      <c r="C87" s="3"/>
      <c r="D87" s="3"/>
      <c r="E87" s="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8"/>
      <c r="R87" s="8"/>
      <c r="S87" s="8"/>
      <c r="T87" s="8"/>
      <c r="U87" s="8"/>
    </row>
    <row r="88" spans="1:21" ht="14.4">
      <c r="A88" s="10"/>
      <c r="B88" s="25"/>
      <c r="C88" s="3"/>
      <c r="D88" s="3"/>
      <c r="E88" s="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8"/>
      <c r="R88" s="8"/>
      <c r="S88" s="8"/>
      <c r="T88" s="8"/>
      <c r="U88" s="8"/>
    </row>
    <row r="89" spans="1:21" ht="14.4">
      <c r="A89" s="10"/>
      <c r="B89" s="25"/>
      <c r="C89" s="3"/>
      <c r="D89" s="3"/>
      <c r="E89" s="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8"/>
      <c r="R89" s="8"/>
      <c r="S89" s="8"/>
      <c r="T89" s="8"/>
      <c r="U89" s="8"/>
    </row>
    <row r="90" spans="1:21" ht="14.4">
      <c r="A90" s="10"/>
      <c r="B90" s="25"/>
      <c r="C90" s="3"/>
      <c r="D90" s="3"/>
      <c r="E90" s="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8"/>
      <c r="R90" s="8"/>
      <c r="S90" s="8"/>
      <c r="T90" s="8"/>
      <c r="U90" s="8"/>
    </row>
    <row r="91" spans="1:21" ht="14.4">
      <c r="A91" s="10"/>
      <c r="B91" s="25"/>
      <c r="C91" s="3"/>
      <c r="D91" s="3"/>
      <c r="E91" s="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8"/>
      <c r="R91" s="8"/>
      <c r="S91" s="8"/>
      <c r="T91" s="8"/>
      <c r="U91" s="8"/>
    </row>
    <row r="92" spans="1:21" ht="14.4">
      <c r="A92" s="10"/>
      <c r="B92" s="25"/>
      <c r="C92" s="3"/>
      <c r="D92" s="3"/>
      <c r="E92" s="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8"/>
      <c r="R92" s="8"/>
      <c r="S92" s="8"/>
      <c r="T92" s="8"/>
      <c r="U92" s="8"/>
    </row>
    <row r="93" spans="1:21" ht="14.4">
      <c r="A93" s="10"/>
      <c r="B93" s="25"/>
      <c r="C93" s="3"/>
      <c r="D93" s="3"/>
      <c r="E93" s="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8"/>
      <c r="R93" s="8"/>
      <c r="S93" s="8"/>
      <c r="T93" s="8"/>
      <c r="U93" s="8"/>
    </row>
    <row r="94" spans="1:21" ht="14.4">
      <c r="A94" s="10"/>
      <c r="B94" s="25"/>
      <c r="C94" s="3"/>
      <c r="D94" s="3"/>
      <c r="E94" s="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8"/>
      <c r="R94" s="8"/>
      <c r="S94" s="8"/>
      <c r="T94" s="8"/>
      <c r="U94" s="8"/>
    </row>
    <row r="95" spans="1:21" ht="14.4">
      <c r="A95" s="10"/>
      <c r="B95" s="25"/>
      <c r="C95" s="3"/>
      <c r="D95" s="3"/>
      <c r="E95" s="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8"/>
      <c r="R95" s="8"/>
      <c r="S95" s="8"/>
      <c r="T95" s="8"/>
      <c r="U95" s="8"/>
    </row>
    <row r="96" spans="1:21" ht="14.4">
      <c r="A96" s="10"/>
      <c r="B96" s="25"/>
      <c r="C96" s="3"/>
      <c r="D96" s="3"/>
      <c r="E96" s="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8"/>
      <c r="R96" s="8"/>
      <c r="S96" s="8"/>
      <c r="T96" s="8"/>
      <c r="U96" s="8"/>
    </row>
    <row r="97" spans="1:21" ht="14.4">
      <c r="A97" s="10"/>
      <c r="B97" s="25"/>
      <c r="C97" s="3"/>
      <c r="D97" s="3"/>
      <c r="E97" s="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8"/>
      <c r="R97" s="8"/>
      <c r="S97" s="8"/>
      <c r="T97" s="8"/>
      <c r="U97" s="8"/>
    </row>
    <row r="98" spans="1:21" ht="14.4">
      <c r="A98" s="10"/>
      <c r="B98" s="25"/>
      <c r="C98" s="3"/>
      <c r="D98" s="3"/>
      <c r="E98" s="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8"/>
      <c r="R98" s="8"/>
      <c r="S98" s="8"/>
      <c r="T98" s="8"/>
      <c r="U98" s="8"/>
    </row>
    <row r="99" spans="1:21" ht="14.4">
      <c r="A99" s="10"/>
      <c r="B99" s="25"/>
      <c r="C99" s="3"/>
      <c r="D99" s="3"/>
      <c r="E99" s="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8"/>
      <c r="R99" s="8"/>
      <c r="S99" s="8"/>
      <c r="T99" s="8"/>
      <c r="U99" s="8"/>
    </row>
    <row r="100" spans="1:21" ht="14.4">
      <c r="A100" s="10"/>
      <c r="B100" s="25"/>
      <c r="C100" s="3"/>
      <c r="D100" s="3"/>
      <c r="E100" s="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8"/>
      <c r="R100" s="8"/>
      <c r="S100" s="8"/>
      <c r="T100" s="8"/>
      <c r="U100" s="8"/>
    </row>
    <row r="101" spans="1:21" ht="14.4">
      <c r="A101" s="10"/>
      <c r="B101" s="25"/>
      <c r="C101" s="3"/>
      <c r="D101" s="3"/>
      <c r="E101" s="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8"/>
      <c r="R101" s="8"/>
      <c r="S101" s="8"/>
      <c r="T101" s="8"/>
      <c r="U101" s="8"/>
    </row>
    <row r="102" spans="1:21" ht="14.4">
      <c r="A102" s="10"/>
      <c r="B102" s="25"/>
      <c r="C102" s="3"/>
      <c r="D102" s="3"/>
      <c r="E102" s="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8"/>
      <c r="R102" s="8"/>
      <c r="S102" s="8"/>
      <c r="T102" s="8"/>
      <c r="U102" s="8"/>
    </row>
    <row r="103" spans="1:21" ht="14.4">
      <c r="A103" s="10"/>
      <c r="B103" s="25"/>
      <c r="C103" s="3"/>
      <c r="D103" s="3"/>
      <c r="E103" s="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8"/>
      <c r="R103" s="8"/>
      <c r="S103" s="8"/>
      <c r="T103" s="8"/>
      <c r="U103" s="8"/>
    </row>
    <row r="104" spans="1:21" ht="14.4">
      <c r="A104" s="10"/>
      <c r="B104" s="25"/>
      <c r="C104" s="3"/>
      <c r="D104" s="3"/>
      <c r="E104" s="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8"/>
      <c r="R104" s="8"/>
      <c r="S104" s="8"/>
      <c r="T104" s="8"/>
      <c r="U104" s="8"/>
    </row>
    <row r="105" spans="1:21" ht="14.4">
      <c r="A105" s="10"/>
      <c r="B105" s="25"/>
      <c r="C105" s="3"/>
      <c r="D105" s="3"/>
      <c r="E105" s="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8"/>
      <c r="R105" s="8"/>
      <c r="S105" s="8"/>
      <c r="T105" s="8"/>
      <c r="U105" s="8"/>
    </row>
    <row r="106" spans="1:21" ht="14.4">
      <c r="A106" s="10"/>
      <c r="B106" s="25"/>
      <c r="C106" s="3"/>
      <c r="D106" s="3"/>
      <c r="E106" s="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8"/>
      <c r="R106" s="8"/>
      <c r="S106" s="8"/>
      <c r="T106" s="8"/>
      <c r="U106" s="8"/>
    </row>
    <row r="107" spans="1:21" ht="14.4">
      <c r="A107" s="10"/>
      <c r="B107" s="25"/>
      <c r="C107" s="3"/>
      <c r="D107" s="3"/>
      <c r="E107" s="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8"/>
      <c r="R107" s="8"/>
      <c r="S107" s="8"/>
      <c r="T107" s="8"/>
      <c r="U107" s="8"/>
    </row>
    <row r="108" spans="1:21" ht="14.4">
      <c r="A108" s="10"/>
      <c r="B108" s="25"/>
      <c r="C108" s="3"/>
      <c r="D108" s="3"/>
      <c r="E108" s="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8"/>
      <c r="R108" s="8"/>
      <c r="S108" s="8"/>
      <c r="T108" s="8"/>
      <c r="U108" s="8"/>
    </row>
    <row r="109" spans="1:21" ht="14.4">
      <c r="A109" s="10"/>
      <c r="B109" s="25"/>
      <c r="C109" s="3"/>
      <c r="D109" s="3"/>
      <c r="E109" s="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8"/>
      <c r="R109" s="8"/>
      <c r="S109" s="8"/>
      <c r="T109" s="8"/>
      <c r="U109" s="8"/>
    </row>
    <row r="110" spans="1:21" ht="14.4">
      <c r="A110" s="10"/>
      <c r="B110" s="25"/>
      <c r="C110" s="3"/>
      <c r="D110" s="3"/>
      <c r="E110" s="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8"/>
      <c r="R110" s="8"/>
      <c r="S110" s="8"/>
      <c r="T110" s="8"/>
      <c r="U110" s="8"/>
    </row>
    <row r="111" spans="1:21" ht="14.4">
      <c r="A111" s="10"/>
      <c r="B111" s="25"/>
      <c r="C111" s="3"/>
      <c r="D111" s="3"/>
      <c r="E111" s="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8"/>
      <c r="R111" s="8"/>
      <c r="S111" s="8"/>
      <c r="T111" s="8"/>
      <c r="U111" s="8"/>
    </row>
    <row r="112" spans="1:21" ht="14.4">
      <c r="A112" s="10"/>
      <c r="B112" s="25"/>
      <c r="C112" s="3"/>
      <c r="D112" s="3"/>
      <c r="E112" s="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8"/>
      <c r="R112" s="8"/>
      <c r="S112" s="8"/>
      <c r="T112" s="8"/>
      <c r="U112" s="8"/>
    </row>
    <row r="113" spans="1:21" ht="14.4">
      <c r="A113" s="10"/>
      <c r="B113" s="25"/>
      <c r="C113" s="3"/>
      <c r="D113" s="3"/>
      <c r="E113" s="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8"/>
      <c r="R113" s="8"/>
      <c r="S113" s="8"/>
      <c r="T113" s="8"/>
      <c r="U113" s="8"/>
    </row>
    <row r="114" spans="1:21" ht="14.4">
      <c r="A114" s="10"/>
      <c r="B114" s="25"/>
      <c r="C114" s="3"/>
      <c r="D114" s="3"/>
      <c r="E114" s="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8"/>
      <c r="R114" s="8"/>
      <c r="S114" s="8"/>
      <c r="T114" s="8"/>
      <c r="U114" s="8"/>
    </row>
    <row r="115" spans="1:21" ht="14.4">
      <c r="A115" s="10"/>
      <c r="B115" s="25"/>
      <c r="C115" s="3"/>
      <c r="D115" s="3"/>
      <c r="E115" s="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8"/>
      <c r="R115" s="8"/>
      <c r="S115" s="8"/>
      <c r="T115" s="8"/>
      <c r="U115" s="8"/>
    </row>
    <row r="116" spans="1:21" ht="14.4">
      <c r="A116" s="10"/>
      <c r="B116" s="25"/>
      <c r="C116" s="3"/>
      <c r="D116" s="3"/>
      <c r="E116" s="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8"/>
      <c r="R116" s="8"/>
      <c r="S116" s="8"/>
      <c r="T116" s="8"/>
      <c r="U116" s="8"/>
    </row>
    <row r="117" spans="1:21" ht="14.4">
      <c r="A117" s="10"/>
      <c r="B117" s="25"/>
      <c r="C117" s="3"/>
      <c r="D117" s="3"/>
      <c r="E117" s="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8"/>
      <c r="R117" s="8"/>
      <c r="S117" s="8"/>
      <c r="T117" s="8"/>
      <c r="U117" s="8"/>
    </row>
    <row r="118" spans="1:21" ht="14.4">
      <c r="A118" s="10"/>
      <c r="B118" s="25"/>
      <c r="C118" s="3"/>
      <c r="D118" s="3"/>
      <c r="E118" s="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8"/>
      <c r="R118" s="8"/>
      <c r="S118" s="8"/>
      <c r="T118" s="8"/>
      <c r="U118" s="8"/>
    </row>
    <row r="119" spans="1:21" ht="14.4">
      <c r="A119" s="10"/>
      <c r="B119" s="25"/>
      <c r="C119" s="3"/>
      <c r="D119" s="3"/>
      <c r="E119" s="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8"/>
      <c r="R119" s="8"/>
      <c r="S119" s="8"/>
      <c r="T119" s="8"/>
      <c r="U119" s="8"/>
    </row>
    <row r="120" spans="1:21" ht="14.4">
      <c r="A120" s="10"/>
      <c r="B120" s="25"/>
      <c r="C120" s="3"/>
      <c r="D120" s="3"/>
      <c r="E120" s="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8"/>
      <c r="R120" s="8"/>
      <c r="S120" s="8"/>
      <c r="T120" s="8"/>
      <c r="U120" s="8"/>
    </row>
    <row r="121" spans="1:21" ht="14.4">
      <c r="A121" s="10"/>
      <c r="B121" s="25"/>
      <c r="C121" s="3"/>
      <c r="D121" s="3"/>
      <c r="E121" s="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8"/>
      <c r="R121" s="8"/>
      <c r="S121" s="8"/>
      <c r="T121" s="8"/>
      <c r="U121" s="8"/>
    </row>
    <row r="122" spans="1:21" ht="14.4">
      <c r="A122" s="10"/>
      <c r="B122" s="25"/>
      <c r="C122" s="3"/>
      <c r="D122" s="3"/>
      <c r="E122" s="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8"/>
      <c r="R122" s="8"/>
      <c r="S122" s="8"/>
      <c r="T122" s="8"/>
      <c r="U122" s="8"/>
    </row>
    <row r="123" spans="1:21" ht="14.4">
      <c r="A123" s="10"/>
      <c r="B123" s="25"/>
      <c r="C123" s="3"/>
      <c r="D123" s="3"/>
      <c r="E123" s="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8"/>
      <c r="R123" s="8"/>
      <c r="S123" s="8"/>
      <c r="T123" s="8"/>
      <c r="U123" s="8"/>
    </row>
    <row r="124" spans="1:21" ht="14.4">
      <c r="A124" s="10"/>
      <c r="B124" s="25"/>
      <c r="C124" s="3"/>
      <c r="D124" s="3"/>
      <c r="E124" s="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8"/>
      <c r="R124" s="8"/>
      <c r="S124" s="8"/>
      <c r="T124" s="8"/>
      <c r="U124" s="8"/>
    </row>
    <row r="125" spans="1:21" ht="14.4">
      <c r="A125" s="10"/>
      <c r="B125" s="25"/>
      <c r="C125" s="3"/>
      <c r="D125" s="3"/>
      <c r="E125" s="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8"/>
      <c r="R125" s="8"/>
      <c r="S125" s="8"/>
      <c r="T125" s="8"/>
      <c r="U125" s="8"/>
    </row>
    <row r="126" spans="1:21" ht="14.4">
      <c r="A126" s="10"/>
      <c r="B126" s="25"/>
      <c r="C126" s="3"/>
      <c r="D126" s="3"/>
      <c r="E126" s="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8"/>
      <c r="R126" s="8"/>
      <c r="S126" s="8"/>
      <c r="T126" s="8"/>
      <c r="U126" s="8"/>
    </row>
    <row r="127" spans="1:21" ht="14.4">
      <c r="A127" s="10"/>
      <c r="B127" s="25"/>
      <c r="C127" s="3"/>
      <c r="D127" s="3"/>
      <c r="E127" s="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8"/>
      <c r="R127" s="8"/>
      <c r="S127" s="8"/>
      <c r="T127" s="8"/>
      <c r="U127" s="8"/>
    </row>
    <row r="128" spans="1:21" ht="14.4">
      <c r="A128" s="10"/>
      <c r="B128" s="25"/>
      <c r="C128" s="3"/>
      <c r="D128" s="3"/>
      <c r="E128" s="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8"/>
      <c r="R128" s="8"/>
      <c r="S128" s="8"/>
      <c r="T128" s="8"/>
      <c r="U128" s="8"/>
    </row>
    <row r="129" spans="1:21" ht="14.4">
      <c r="A129" s="10"/>
      <c r="B129" s="25"/>
      <c r="C129" s="3"/>
      <c r="D129" s="3"/>
      <c r="E129" s="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8"/>
      <c r="R129" s="8"/>
      <c r="S129" s="8"/>
      <c r="T129" s="8"/>
      <c r="U129" s="8"/>
    </row>
    <row r="130" spans="1:21" ht="14.4">
      <c r="A130" s="10"/>
      <c r="B130" s="25"/>
      <c r="C130" s="3"/>
      <c r="D130" s="3"/>
      <c r="E130" s="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8"/>
      <c r="R130" s="8"/>
      <c r="S130" s="8"/>
      <c r="T130" s="8"/>
      <c r="U130" s="8"/>
    </row>
    <row r="131" spans="1:21" ht="14.4">
      <c r="A131" s="10"/>
      <c r="B131" s="25"/>
      <c r="C131" s="3"/>
      <c r="D131" s="3"/>
      <c r="E131" s="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8"/>
      <c r="R131" s="8"/>
      <c r="S131" s="8"/>
      <c r="T131" s="8"/>
      <c r="U131" s="8"/>
    </row>
    <row r="132" spans="1:21" ht="14.4">
      <c r="A132" s="10"/>
      <c r="B132" s="25"/>
      <c r="C132" s="3"/>
      <c r="D132" s="3"/>
      <c r="E132" s="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8"/>
      <c r="R132" s="8"/>
      <c r="S132" s="8"/>
      <c r="T132" s="8"/>
      <c r="U132" s="8"/>
    </row>
    <row r="133" spans="1:21" ht="14.4">
      <c r="A133" s="10"/>
      <c r="B133" s="25"/>
      <c r="C133" s="3"/>
      <c r="D133" s="3"/>
      <c r="E133" s="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8"/>
      <c r="R133" s="8"/>
      <c r="S133" s="8"/>
      <c r="T133" s="8"/>
      <c r="U133" s="8"/>
    </row>
    <row r="134" spans="1:21" ht="14.4">
      <c r="A134" s="10"/>
      <c r="B134" s="25"/>
      <c r="C134" s="3"/>
      <c r="D134" s="3"/>
      <c r="E134" s="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8"/>
      <c r="R134" s="8"/>
      <c r="S134" s="8"/>
      <c r="T134" s="8"/>
      <c r="U134" s="8"/>
    </row>
    <row r="135" spans="1:21" ht="14.4">
      <c r="A135" s="10"/>
      <c r="B135" s="25"/>
      <c r="C135" s="3"/>
      <c r="D135" s="3"/>
      <c r="E135" s="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8"/>
      <c r="R135" s="8"/>
      <c r="S135" s="8"/>
      <c r="T135" s="8"/>
      <c r="U135" s="8"/>
    </row>
    <row r="136" spans="1:21" ht="14.4">
      <c r="A136" s="10"/>
      <c r="B136" s="25"/>
      <c r="C136" s="3"/>
      <c r="D136" s="3"/>
      <c r="E136" s="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8"/>
      <c r="R136" s="8"/>
      <c r="S136" s="8"/>
      <c r="T136" s="8"/>
      <c r="U136" s="8"/>
    </row>
    <row r="137" spans="1:21" ht="14.4">
      <c r="A137" s="10"/>
      <c r="B137" s="25"/>
      <c r="C137" s="3"/>
      <c r="D137" s="3"/>
      <c r="E137" s="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8"/>
      <c r="R137" s="8"/>
      <c r="S137" s="8"/>
      <c r="T137" s="8"/>
      <c r="U137" s="8"/>
    </row>
    <row r="138" spans="1:21" ht="14.4">
      <c r="A138" s="10"/>
      <c r="B138" s="25"/>
      <c r="C138" s="3"/>
      <c r="D138" s="3"/>
      <c r="E138" s="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8"/>
      <c r="R138" s="8"/>
      <c r="S138" s="8"/>
      <c r="T138" s="8"/>
      <c r="U138" s="8"/>
    </row>
    <row r="139" spans="1:21" ht="14.4">
      <c r="A139" s="10"/>
      <c r="B139" s="25"/>
      <c r="C139" s="3"/>
      <c r="D139" s="3"/>
      <c r="E139" s="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8"/>
      <c r="R139" s="8"/>
      <c r="S139" s="8"/>
      <c r="T139" s="8"/>
      <c r="U139" s="8"/>
    </row>
    <row r="140" spans="1:21" ht="14.4">
      <c r="A140" s="10"/>
      <c r="B140" s="25"/>
      <c r="C140" s="3"/>
      <c r="D140" s="3"/>
      <c r="E140" s="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8"/>
      <c r="R140" s="8"/>
      <c r="S140" s="8"/>
      <c r="T140" s="8"/>
      <c r="U140" s="8"/>
    </row>
    <row r="141" spans="1:21" ht="14.4">
      <c r="A141" s="10"/>
      <c r="B141" s="25"/>
      <c r="C141" s="3"/>
      <c r="D141" s="3"/>
      <c r="E141" s="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8"/>
      <c r="R141" s="8"/>
      <c r="S141" s="8"/>
      <c r="T141" s="8"/>
      <c r="U141" s="8"/>
    </row>
    <row r="142" spans="1:21" ht="14.4">
      <c r="A142" s="10"/>
      <c r="B142" s="25"/>
      <c r="C142" s="3"/>
      <c r="D142" s="3"/>
      <c r="E142" s="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8"/>
      <c r="R142" s="8"/>
      <c r="S142" s="8"/>
      <c r="T142" s="8"/>
      <c r="U142" s="8"/>
    </row>
    <row r="143" spans="1:21" ht="14.4">
      <c r="A143" s="10"/>
      <c r="B143" s="25"/>
      <c r="C143" s="3"/>
      <c r="D143" s="3"/>
      <c r="E143" s="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8"/>
      <c r="R143" s="8"/>
      <c r="S143" s="8"/>
      <c r="T143" s="8"/>
      <c r="U143" s="8"/>
    </row>
    <row r="144" spans="1:21" ht="14.4">
      <c r="A144" s="10"/>
      <c r="B144" s="25"/>
      <c r="C144" s="3"/>
      <c r="D144" s="3"/>
      <c r="E144" s="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8"/>
      <c r="R144" s="8"/>
      <c r="S144" s="8"/>
      <c r="T144" s="8"/>
      <c r="U144" s="8"/>
    </row>
    <row r="145" spans="1:21" ht="14.4">
      <c r="A145" s="10"/>
      <c r="B145" s="25"/>
      <c r="C145" s="3"/>
      <c r="D145" s="3"/>
      <c r="E145" s="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8"/>
      <c r="R145" s="8"/>
      <c r="S145" s="8"/>
      <c r="T145" s="8"/>
      <c r="U145" s="8"/>
    </row>
    <row r="146" spans="1:21" ht="14.4">
      <c r="A146" s="10"/>
      <c r="B146" s="25"/>
      <c r="C146" s="3"/>
      <c r="D146" s="3"/>
      <c r="E146" s="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8"/>
      <c r="R146" s="8"/>
      <c r="S146" s="8"/>
      <c r="T146" s="8"/>
      <c r="U146" s="8"/>
    </row>
    <row r="147" spans="1:21" ht="14.4">
      <c r="A147" s="10"/>
      <c r="B147" s="25"/>
      <c r="C147" s="3"/>
      <c r="D147" s="3"/>
      <c r="E147" s="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8"/>
      <c r="R147" s="8"/>
      <c r="S147" s="8"/>
      <c r="T147" s="8"/>
      <c r="U147" s="8"/>
    </row>
    <row r="148" spans="1:21" ht="14.4">
      <c r="A148" s="10"/>
      <c r="B148" s="25"/>
      <c r="C148" s="3"/>
      <c r="D148" s="3"/>
      <c r="E148" s="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8"/>
      <c r="R148" s="8"/>
      <c r="S148" s="8"/>
      <c r="T148" s="8"/>
      <c r="U148" s="8"/>
    </row>
    <row r="149" spans="1:21" ht="14.4">
      <c r="A149" s="10"/>
      <c r="B149" s="25"/>
      <c r="C149" s="3"/>
      <c r="D149" s="3"/>
      <c r="E149" s="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8"/>
      <c r="R149" s="8"/>
      <c r="S149" s="8"/>
      <c r="T149" s="8"/>
      <c r="U149" s="8"/>
    </row>
    <row r="150" spans="1:21" ht="14.4">
      <c r="A150" s="10"/>
      <c r="B150" s="25"/>
      <c r="C150" s="3"/>
      <c r="D150" s="3"/>
      <c r="E150" s="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8"/>
      <c r="R150" s="8"/>
      <c r="S150" s="8"/>
      <c r="T150" s="8"/>
      <c r="U150" s="8"/>
    </row>
    <row r="151" spans="1:21" ht="14.4">
      <c r="A151" s="10"/>
      <c r="B151" s="25"/>
      <c r="C151" s="3"/>
      <c r="D151" s="3"/>
      <c r="E151" s="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8"/>
      <c r="R151" s="8"/>
      <c r="S151" s="8"/>
      <c r="T151" s="8"/>
      <c r="U151" s="8"/>
    </row>
    <row r="152" spans="1:21" ht="14.4">
      <c r="A152" s="10"/>
      <c r="B152" s="25"/>
      <c r="C152" s="3"/>
      <c r="D152" s="3"/>
      <c r="E152" s="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8"/>
      <c r="R152" s="8"/>
      <c r="S152" s="8"/>
      <c r="T152" s="8"/>
      <c r="U152" s="8"/>
    </row>
    <row r="153" spans="1:21" ht="14.4">
      <c r="A153" s="10"/>
      <c r="B153" s="25"/>
      <c r="C153" s="3"/>
      <c r="D153" s="3"/>
      <c r="E153" s="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8"/>
      <c r="R153" s="8"/>
      <c r="S153" s="8"/>
      <c r="T153" s="8"/>
      <c r="U153" s="8"/>
    </row>
    <row r="154" spans="1:21" ht="14.4">
      <c r="A154" s="10"/>
      <c r="B154" s="25"/>
      <c r="C154" s="3"/>
      <c r="D154" s="3"/>
      <c r="E154" s="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8"/>
      <c r="R154" s="8"/>
      <c r="S154" s="8"/>
      <c r="T154" s="8"/>
      <c r="U154" s="8"/>
    </row>
    <row r="155" spans="1:21" ht="14.4">
      <c r="A155" s="10"/>
      <c r="B155" s="25"/>
      <c r="C155" s="3"/>
      <c r="D155" s="3"/>
      <c r="E155" s="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8"/>
      <c r="R155" s="8"/>
      <c r="S155" s="8"/>
      <c r="T155" s="8"/>
      <c r="U155" s="8"/>
    </row>
    <row r="156" spans="1:21" ht="14.4">
      <c r="A156" s="10"/>
      <c r="B156" s="25"/>
      <c r="C156" s="3"/>
      <c r="D156" s="3"/>
      <c r="E156" s="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8"/>
      <c r="R156" s="8"/>
      <c r="S156" s="8"/>
      <c r="T156" s="8"/>
      <c r="U156" s="8"/>
    </row>
    <row r="157" spans="1:21" ht="14.4">
      <c r="A157" s="10"/>
      <c r="B157" s="25"/>
      <c r="C157" s="3"/>
      <c r="D157" s="3"/>
      <c r="E157" s="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8"/>
      <c r="R157" s="8"/>
      <c r="S157" s="8"/>
      <c r="T157" s="8"/>
      <c r="U157" s="8"/>
    </row>
    <row r="158" spans="1:21" ht="14.4">
      <c r="A158" s="10"/>
      <c r="B158" s="25"/>
      <c r="C158" s="3"/>
      <c r="D158" s="3"/>
      <c r="E158" s="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8"/>
      <c r="R158" s="8"/>
      <c r="S158" s="8"/>
      <c r="T158" s="8"/>
      <c r="U158" s="8"/>
    </row>
    <row r="159" spans="1:21" ht="14.4">
      <c r="A159" s="10"/>
      <c r="B159" s="25"/>
      <c r="C159" s="3"/>
      <c r="D159" s="3"/>
      <c r="E159" s="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8"/>
      <c r="R159" s="8"/>
      <c r="S159" s="8"/>
      <c r="T159" s="8"/>
      <c r="U159" s="8"/>
    </row>
    <row r="160" spans="1:21" ht="14.4">
      <c r="A160" s="10"/>
      <c r="B160" s="25"/>
      <c r="C160" s="3"/>
      <c r="D160" s="3"/>
      <c r="E160" s="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8"/>
      <c r="R160" s="8"/>
      <c r="S160" s="8"/>
      <c r="T160" s="8"/>
      <c r="U160" s="8"/>
    </row>
    <row r="161" spans="1:21" ht="14.4">
      <c r="A161" s="10"/>
      <c r="B161" s="25"/>
      <c r="C161" s="3"/>
      <c r="D161" s="3"/>
      <c r="E161" s="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8"/>
      <c r="R161" s="8"/>
      <c r="S161" s="8"/>
      <c r="T161" s="8"/>
      <c r="U161" s="8"/>
    </row>
    <row r="162" spans="1:21" ht="14.4">
      <c r="A162" s="10"/>
      <c r="B162" s="25"/>
      <c r="C162" s="3"/>
      <c r="D162" s="3"/>
      <c r="E162" s="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8"/>
      <c r="R162" s="8"/>
      <c r="S162" s="8"/>
      <c r="T162" s="8"/>
      <c r="U162" s="8"/>
    </row>
    <row r="163" spans="1:21" ht="14.4">
      <c r="A163" s="10"/>
      <c r="B163" s="25"/>
      <c r="C163" s="3"/>
      <c r="D163" s="3"/>
      <c r="E163" s="3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8"/>
      <c r="R163" s="8"/>
      <c r="S163" s="8"/>
      <c r="T163" s="8"/>
      <c r="U163" s="8"/>
    </row>
    <row r="164" spans="1:21" ht="14.4">
      <c r="A164" s="10"/>
      <c r="B164" s="25"/>
      <c r="C164" s="3"/>
      <c r="D164" s="3"/>
      <c r="E164" s="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8"/>
      <c r="R164" s="8"/>
      <c r="S164" s="8"/>
      <c r="T164" s="8"/>
      <c r="U164" s="8"/>
    </row>
    <row r="165" spans="1:21" ht="14.4">
      <c r="A165" s="10"/>
      <c r="B165" s="25"/>
      <c r="C165" s="3"/>
      <c r="D165" s="3"/>
      <c r="E165" s="3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8"/>
      <c r="R165" s="8"/>
      <c r="S165" s="8"/>
      <c r="T165" s="8"/>
      <c r="U165" s="8"/>
    </row>
    <row r="166" spans="1:21" ht="14.4">
      <c r="A166" s="10"/>
      <c r="B166" s="25"/>
      <c r="C166" s="3"/>
      <c r="D166" s="3"/>
      <c r="E166" s="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8"/>
      <c r="R166" s="8"/>
      <c r="S166" s="8"/>
      <c r="T166" s="8"/>
      <c r="U166" s="8"/>
    </row>
    <row r="167" spans="1:21" ht="14.4">
      <c r="A167" s="10"/>
      <c r="B167" s="25"/>
      <c r="C167" s="3"/>
      <c r="D167" s="3"/>
      <c r="E167" s="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8"/>
      <c r="R167" s="8"/>
      <c r="S167" s="8"/>
      <c r="T167" s="8"/>
      <c r="U167" s="8"/>
    </row>
    <row r="168" spans="1:21" ht="14.4">
      <c r="A168" s="10"/>
      <c r="B168" s="25"/>
      <c r="C168" s="3"/>
      <c r="D168" s="3"/>
      <c r="E168" s="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8"/>
      <c r="R168" s="8"/>
      <c r="S168" s="8"/>
      <c r="T168" s="8"/>
      <c r="U168" s="8"/>
    </row>
    <row r="169" spans="1:21" ht="14.4">
      <c r="A169" s="10"/>
      <c r="B169" s="25"/>
      <c r="C169" s="3"/>
      <c r="D169" s="3"/>
      <c r="E169" s="3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8"/>
      <c r="R169" s="8"/>
      <c r="S169" s="8"/>
      <c r="T169" s="8"/>
      <c r="U169" s="8"/>
    </row>
    <row r="170" spans="1:21" ht="14.4">
      <c r="A170" s="10"/>
      <c r="B170" s="25"/>
      <c r="C170" s="3"/>
      <c r="D170" s="3"/>
      <c r="E170" s="3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8"/>
      <c r="R170" s="8"/>
      <c r="S170" s="8"/>
      <c r="T170" s="8"/>
      <c r="U170" s="8"/>
    </row>
    <row r="171" spans="1:21" ht="14.4">
      <c r="A171" s="10"/>
      <c r="B171" s="25"/>
      <c r="C171" s="3"/>
      <c r="D171" s="3"/>
      <c r="E171" s="3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8"/>
      <c r="R171" s="8"/>
      <c r="S171" s="8"/>
      <c r="T171" s="8"/>
      <c r="U171" s="8"/>
    </row>
    <row r="172" spans="1:21" ht="14.4">
      <c r="A172" s="10"/>
      <c r="B172" s="25"/>
      <c r="C172" s="3"/>
      <c r="D172" s="3"/>
      <c r="E172" s="3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8"/>
      <c r="R172" s="8"/>
      <c r="S172" s="8"/>
      <c r="T172" s="8"/>
      <c r="U172" s="8"/>
    </row>
    <row r="173" spans="1:21" ht="14.4">
      <c r="A173" s="10"/>
      <c r="B173" s="25"/>
      <c r="C173" s="3"/>
      <c r="D173" s="3"/>
      <c r="E173" s="3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8"/>
      <c r="R173" s="8"/>
      <c r="S173" s="8"/>
      <c r="T173" s="8"/>
      <c r="U173" s="8"/>
    </row>
    <row r="174" spans="1:21" ht="14.4">
      <c r="A174" s="10"/>
      <c r="B174" s="25"/>
      <c r="C174" s="3"/>
      <c r="D174" s="3"/>
      <c r="E174" s="3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8"/>
      <c r="R174" s="8"/>
      <c r="S174" s="8"/>
      <c r="T174" s="8"/>
      <c r="U174" s="8"/>
    </row>
    <row r="175" spans="1:21" ht="14.4">
      <c r="A175" s="10"/>
      <c r="B175" s="25"/>
      <c r="C175" s="3"/>
      <c r="D175" s="3"/>
      <c r="E175" s="3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8"/>
      <c r="R175" s="8"/>
      <c r="S175" s="8"/>
      <c r="T175" s="8"/>
      <c r="U175" s="8"/>
    </row>
    <row r="176" spans="1:21" ht="14.4">
      <c r="A176" s="10"/>
      <c r="B176" s="25"/>
      <c r="C176" s="3"/>
      <c r="D176" s="3"/>
      <c r="E176" s="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8"/>
      <c r="R176" s="8"/>
      <c r="S176" s="8"/>
      <c r="T176" s="8"/>
      <c r="U176" s="8"/>
    </row>
    <row r="177" spans="1:21" ht="14.4">
      <c r="A177" s="10"/>
      <c r="B177" s="25"/>
      <c r="C177" s="3"/>
      <c r="D177" s="3"/>
      <c r="E177" s="3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8"/>
      <c r="R177" s="8"/>
      <c r="S177" s="8"/>
      <c r="T177" s="8"/>
      <c r="U177" s="8"/>
    </row>
    <row r="178" spans="1:21" ht="14.4">
      <c r="A178" s="10"/>
      <c r="B178" s="25"/>
      <c r="C178" s="3"/>
      <c r="D178" s="3"/>
      <c r="E178" s="3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8"/>
      <c r="R178" s="8"/>
      <c r="S178" s="8"/>
      <c r="T178" s="8"/>
      <c r="U178" s="8"/>
    </row>
    <row r="179" spans="1:21" ht="14.4">
      <c r="A179" s="10"/>
      <c r="B179" s="25"/>
      <c r="C179" s="3"/>
      <c r="D179" s="3"/>
      <c r="E179" s="3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8"/>
      <c r="R179" s="8"/>
      <c r="S179" s="8"/>
      <c r="T179" s="8"/>
      <c r="U179" s="8"/>
    </row>
    <row r="180" spans="1:21" ht="14.4">
      <c r="A180" s="10"/>
      <c r="B180" s="25"/>
      <c r="C180" s="3"/>
      <c r="D180" s="3"/>
      <c r="E180" s="3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8"/>
      <c r="R180" s="8"/>
      <c r="S180" s="8"/>
      <c r="T180" s="8"/>
      <c r="U180" s="8"/>
    </row>
    <row r="181" spans="1:21" ht="14.4">
      <c r="A181" s="10"/>
      <c r="B181" s="25"/>
      <c r="C181" s="3"/>
      <c r="D181" s="3"/>
      <c r="E181" s="3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8"/>
      <c r="R181" s="8"/>
      <c r="S181" s="8"/>
      <c r="T181" s="8"/>
      <c r="U181" s="8"/>
    </row>
    <row r="182" spans="1:21" ht="14.4">
      <c r="A182" s="10"/>
      <c r="B182" s="25"/>
      <c r="C182" s="3"/>
      <c r="D182" s="3"/>
      <c r="E182" s="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8"/>
      <c r="R182" s="8"/>
      <c r="S182" s="8"/>
      <c r="T182" s="8"/>
      <c r="U182" s="8"/>
    </row>
    <row r="183" spans="1:21" ht="14.4">
      <c r="A183" s="10"/>
      <c r="B183" s="25"/>
      <c r="C183" s="3"/>
      <c r="D183" s="3"/>
      <c r="E183" s="3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8"/>
      <c r="R183" s="8"/>
      <c r="S183" s="8"/>
      <c r="T183" s="8"/>
      <c r="U183" s="8"/>
    </row>
    <row r="184" spans="1:21" ht="14.4">
      <c r="A184" s="10"/>
      <c r="B184" s="25"/>
      <c r="C184" s="3"/>
      <c r="D184" s="3"/>
      <c r="E184" s="3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8"/>
      <c r="R184" s="8"/>
      <c r="S184" s="8"/>
      <c r="T184" s="8"/>
      <c r="U184" s="8"/>
    </row>
    <row r="185" spans="1:21" ht="14.4">
      <c r="A185" s="10"/>
      <c r="B185" s="25"/>
      <c r="C185" s="3"/>
      <c r="D185" s="3"/>
      <c r="E185" s="3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8"/>
      <c r="R185" s="8"/>
      <c r="S185" s="8"/>
      <c r="T185" s="8"/>
      <c r="U185" s="8"/>
    </row>
    <row r="186" spans="1:21" ht="14.4">
      <c r="A186" s="10"/>
      <c r="B186" s="25"/>
      <c r="C186" s="3"/>
      <c r="D186" s="3"/>
      <c r="E186" s="3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8"/>
      <c r="R186" s="8"/>
      <c r="S186" s="8"/>
      <c r="T186" s="8"/>
      <c r="U186" s="8"/>
    </row>
    <row r="187" spans="1:21" ht="14.4">
      <c r="A187" s="10"/>
      <c r="B187" s="25"/>
      <c r="C187" s="3"/>
      <c r="D187" s="3"/>
      <c r="E187" s="3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8"/>
      <c r="R187" s="8"/>
      <c r="S187" s="8"/>
      <c r="T187" s="8"/>
      <c r="U187" s="8"/>
    </row>
    <row r="188" spans="1:21" ht="14.4">
      <c r="A188" s="10"/>
      <c r="B188" s="25"/>
      <c r="C188" s="3"/>
      <c r="D188" s="3"/>
      <c r="E188" s="3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8"/>
      <c r="R188" s="8"/>
      <c r="S188" s="8"/>
      <c r="T188" s="8"/>
      <c r="U188" s="8"/>
    </row>
    <row r="189" spans="1:21" ht="14.4">
      <c r="A189" s="10"/>
      <c r="B189" s="25"/>
      <c r="C189" s="3"/>
      <c r="D189" s="3"/>
      <c r="E189" s="3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8"/>
      <c r="R189" s="8"/>
      <c r="S189" s="8"/>
      <c r="T189" s="8"/>
      <c r="U189" s="8"/>
    </row>
    <row r="190" spans="1:21" ht="14.4">
      <c r="A190" s="10"/>
      <c r="B190" s="25"/>
      <c r="C190" s="3"/>
      <c r="D190" s="3"/>
      <c r="E190" s="3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8"/>
      <c r="R190" s="8"/>
      <c r="S190" s="8"/>
      <c r="T190" s="8"/>
      <c r="U190" s="8"/>
    </row>
    <row r="191" spans="1:21" ht="14.4">
      <c r="A191" s="10"/>
      <c r="B191" s="25"/>
      <c r="C191" s="3"/>
      <c r="D191" s="3"/>
      <c r="E191" s="3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8"/>
      <c r="R191" s="8"/>
      <c r="S191" s="8"/>
      <c r="T191" s="8"/>
      <c r="U191" s="8"/>
    </row>
    <row r="192" spans="1:21" ht="14.4">
      <c r="A192" s="10"/>
      <c r="B192" s="25"/>
      <c r="C192" s="3"/>
      <c r="D192" s="3"/>
      <c r="E192" s="3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8"/>
      <c r="R192" s="8"/>
      <c r="S192" s="8"/>
      <c r="T192" s="8"/>
      <c r="U192" s="8"/>
    </row>
    <row r="193" spans="1:21" ht="14.4">
      <c r="A193" s="10"/>
      <c r="B193" s="25"/>
      <c r="C193" s="3"/>
      <c r="D193" s="3"/>
      <c r="E193" s="3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8"/>
      <c r="R193" s="8"/>
      <c r="S193" s="8"/>
      <c r="T193" s="8"/>
      <c r="U193" s="8"/>
    </row>
    <row r="194" spans="1:21" ht="14.4">
      <c r="A194" s="10"/>
      <c r="B194" s="25"/>
      <c r="C194" s="3"/>
      <c r="D194" s="3"/>
      <c r="E194" s="3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8"/>
      <c r="R194" s="8"/>
      <c r="S194" s="8"/>
      <c r="T194" s="8"/>
      <c r="U194" s="8"/>
    </row>
    <row r="195" spans="1:21" ht="14.4">
      <c r="A195" s="10"/>
      <c r="B195" s="25"/>
      <c r="C195" s="3"/>
      <c r="D195" s="3"/>
      <c r="E195" s="3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8"/>
      <c r="R195" s="8"/>
      <c r="S195" s="8"/>
      <c r="T195" s="8"/>
      <c r="U195" s="8"/>
    </row>
    <row r="196" spans="1:21" ht="14.4">
      <c r="A196" s="10"/>
      <c r="B196" s="25"/>
      <c r="C196" s="3"/>
      <c r="D196" s="3"/>
      <c r="E196" s="3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8"/>
      <c r="R196" s="8"/>
      <c r="S196" s="8"/>
      <c r="T196" s="8"/>
      <c r="U196" s="8"/>
    </row>
    <row r="197" spans="1:21" ht="14.4">
      <c r="A197" s="10"/>
      <c r="B197" s="25"/>
      <c r="C197" s="3"/>
      <c r="D197" s="3"/>
      <c r="E197" s="3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8"/>
      <c r="R197" s="8"/>
      <c r="S197" s="8"/>
      <c r="T197" s="8"/>
      <c r="U197" s="8"/>
    </row>
    <row r="198" spans="1:21" ht="14.4">
      <c r="A198" s="10"/>
      <c r="B198" s="25"/>
      <c r="C198" s="3"/>
      <c r="D198" s="3"/>
      <c r="E198" s="3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8"/>
      <c r="R198" s="8"/>
      <c r="S198" s="8"/>
      <c r="T198" s="8"/>
      <c r="U198" s="8"/>
    </row>
    <row r="199" spans="1:21" ht="14.4">
      <c r="A199" s="10"/>
      <c r="B199" s="25"/>
      <c r="C199" s="3"/>
      <c r="D199" s="3"/>
      <c r="E199" s="3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8"/>
      <c r="R199" s="8"/>
      <c r="S199" s="8"/>
      <c r="T199" s="8"/>
      <c r="U199" s="8"/>
    </row>
    <row r="200" spans="1:21" ht="14.4">
      <c r="A200" s="10"/>
      <c r="B200" s="25"/>
      <c r="C200" s="3"/>
      <c r="D200" s="3"/>
      <c r="E200" s="3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8"/>
      <c r="R200" s="8"/>
      <c r="S200" s="8"/>
      <c r="T200" s="8"/>
      <c r="U200" s="8"/>
    </row>
    <row r="201" spans="1:21" ht="14.4">
      <c r="A201" s="10"/>
      <c r="B201" s="25"/>
      <c r="C201" s="3"/>
      <c r="D201" s="3"/>
      <c r="E201" s="3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8"/>
      <c r="R201" s="8"/>
      <c r="S201" s="8"/>
      <c r="T201" s="8"/>
      <c r="U201" s="8"/>
    </row>
    <row r="202" spans="1:21" ht="14.4">
      <c r="A202" s="10"/>
      <c r="B202" s="25"/>
      <c r="C202" s="3"/>
      <c r="D202" s="3"/>
      <c r="E202" s="3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8"/>
      <c r="R202" s="8"/>
      <c r="S202" s="8"/>
      <c r="T202" s="8"/>
      <c r="U202" s="8"/>
    </row>
    <row r="203" spans="1:21" ht="14.4">
      <c r="A203" s="10"/>
      <c r="B203" s="25"/>
      <c r="C203" s="3"/>
      <c r="D203" s="3"/>
      <c r="E203" s="3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8"/>
      <c r="R203" s="8"/>
      <c r="S203" s="8"/>
      <c r="T203" s="8"/>
      <c r="U203" s="8"/>
    </row>
    <row r="204" spans="1:21" ht="14.4">
      <c r="A204" s="10"/>
      <c r="B204" s="25"/>
      <c r="C204" s="3"/>
      <c r="D204" s="3"/>
      <c r="E204" s="3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8"/>
      <c r="R204" s="8"/>
      <c r="S204" s="8"/>
      <c r="T204" s="8"/>
      <c r="U204" s="8"/>
    </row>
    <row r="205" spans="1:21" ht="14.4">
      <c r="A205" s="10"/>
      <c r="B205" s="25"/>
      <c r="C205" s="3"/>
      <c r="D205" s="3"/>
      <c r="E205" s="3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8"/>
      <c r="R205" s="8"/>
      <c r="S205" s="8"/>
      <c r="T205" s="8"/>
      <c r="U205" s="8"/>
    </row>
    <row r="206" spans="1:21" ht="14.4">
      <c r="A206" s="10"/>
      <c r="B206" s="25"/>
      <c r="C206" s="3"/>
      <c r="D206" s="3"/>
      <c r="E206" s="3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8"/>
      <c r="R206" s="8"/>
      <c r="S206" s="8"/>
      <c r="T206" s="8"/>
      <c r="U206" s="8"/>
    </row>
    <row r="207" spans="1:21" ht="14.4">
      <c r="A207" s="10"/>
      <c r="B207" s="25"/>
      <c r="C207" s="3"/>
      <c r="D207" s="3"/>
      <c r="E207" s="3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8"/>
      <c r="R207" s="8"/>
      <c r="S207" s="8"/>
      <c r="T207" s="8"/>
      <c r="U207" s="8"/>
    </row>
    <row r="208" spans="1:21" ht="14.4">
      <c r="A208" s="10"/>
      <c r="B208" s="25"/>
      <c r="C208" s="3"/>
      <c r="D208" s="3"/>
      <c r="E208" s="3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8"/>
      <c r="R208" s="8"/>
      <c r="S208" s="8"/>
      <c r="T208" s="8"/>
      <c r="U208" s="8"/>
    </row>
    <row r="209" spans="1:21" ht="14.4">
      <c r="A209" s="10"/>
      <c r="B209" s="25"/>
      <c r="C209" s="3"/>
      <c r="D209" s="3"/>
      <c r="E209" s="3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8"/>
      <c r="R209" s="8"/>
      <c r="S209" s="8"/>
      <c r="T209" s="8"/>
      <c r="U209" s="8"/>
    </row>
    <row r="210" spans="1:21" ht="14.4">
      <c r="A210" s="10"/>
      <c r="B210" s="25"/>
      <c r="C210" s="3"/>
      <c r="D210" s="3"/>
      <c r="E210" s="3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8"/>
      <c r="R210" s="8"/>
      <c r="S210" s="8"/>
      <c r="T210" s="8"/>
      <c r="U210" s="8"/>
    </row>
    <row r="211" spans="1:21" ht="14.4">
      <c r="A211" s="10"/>
      <c r="B211" s="25"/>
      <c r="C211" s="3"/>
      <c r="D211" s="3"/>
      <c r="E211" s="3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8"/>
      <c r="R211" s="8"/>
      <c r="S211" s="8"/>
      <c r="T211" s="8"/>
      <c r="U211" s="8"/>
    </row>
    <row r="212" spans="1:21" ht="14.4">
      <c r="A212" s="10"/>
      <c r="B212" s="25"/>
      <c r="C212" s="3"/>
      <c r="D212" s="3"/>
      <c r="E212" s="3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8"/>
      <c r="R212" s="8"/>
      <c r="S212" s="8"/>
      <c r="T212" s="8"/>
      <c r="U212" s="8"/>
    </row>
    <row r="213" spans="1:21" ht="14.4">
      <c r="A213" s="10"/>
      <c r="B213" s="25"/>
      <c r="C213" s="3"/>
      <c r="D213" s="3"/>
      <c r="E213" s="3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8"/>
      <c r="R213" s="8"/>
      <c r="S213" s="8"/>
      <c r="T213" s="8"/>
      <c r="U213" s="8"/>
    </row>
    <row r="214" spans="1:21" ht="14.4">
      <c r="A214" s="10"/>
      <c r="B214" s="25"/>
      <c r="C214" s="3"/>
      <c r="D214" s="3"/>
      <c r="E214" s="3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8"/>
      <c r="R214" s="8"/>
      <c r="S214" s="8"/>
      <c r="T214" s="8"/>
      <c r="U214" s="8"/>
    </row>
    <row r="215" spans="1:21" ht="14.4">
      <c r="A215" s="10"/>
      <c r="B215" s="25"/>
      <c r="C215" s="3"/>
      <c r="D215" s="3"/>
      <c r="E215" s="3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8"/>
      <c r="R215" s="8"/>
      <c r="S215" s="8"/>
      <c r="T215" s="8"/>
      <c r="U215" s="8"/>
    </row>
    <row r="216" spans="1:21" ht="14.4">
      <c r="A216" s="10"/>
      <c r="B216" s="25"/>
      <c r="C216" s="3"/>
      <c r="D216" s="3"/>
      <c r="E216" s="3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8"/>
      <c r="R216" s="8"/>
      <c r="S216" s="8"/>
      <c r="T216" s="8"/>
      <c r="U216" s="8"/>
    </row>
    <row r="217" spans="1:21" ht="14.4">
      <c r="A217" s="10"/>
      <c r="B217" s="25"/>
      <c r="C217" s="3"/>
      <c r="D217" s="3"/>
      <c r="E217" s="3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8"/>
      <c r="R217" s="8"/>
      <c r="S217" s="8"/>
      <c r="T217" s="8"/>
      <c r="U217" s="8"/>
    </row>
    <row r="218" spans="1:21" ht="14.4">
      <c r="A218" s="10"/>
      <c r="B218" s="25"/>
      <c r="C218" s="3"/>
      <c r="D218" s="3"/>
      <c r="E218" s="3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8"/>
      <c r="R218" s="8"/>
      <c r="S218" s="8"/>
      <c r="T218" s="8"/>
      <c r="U218" s="8"/>
    </row>
    <row r="219" spans="1:21" ht="14.4">
      <c r="A219" s="10"/>
      <c r="B219" s="25"/>
      <c r="C219" s="3"/>
      <c r="D219" s="3"/>
      <c r="E219" s="3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8"/>
      <c r="R219" s="8"/>
      <c r="S219" s="8"/>
      <c r="T219" s="8"/>
      <c r="U219" s="8"/>
    </row>
    <row r="220" spans="1:21" ht="14.4">
      <c r="A220" s="10"/>
      <c r="B220" s="25"/>
      <c r="C220" s="3"/>
      <c r="D220" s="3"/>
      <c r="E220" s="3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8"/>
      <c r="R220" s="8"/>
      <c r="S220" s="8"/>
      <c r="T220" s="8"/>
      <c r="U220" s="8"/>
    </row>
    <row r="221" spans="1:21" ht="14.4">
      <c r="A221" s="10"/>
      <c r="B221" s="25"/>
      <c r="C221" s="3"/>
      <c r="D221" s="3"/>
      <c r="E221" s="3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8"/>
      <c r="R221" s="8"/>
      <c r="S221" s="8"/>
      <c r="T221" s="8"/>
      <c r="U221" s="8"/>
    </row>
    <row r="222" spans="1:21" ht="14.4">
      <c r="A222" s="10"/>
      <c r="B222" s="25"/>
      <c r="C222" s="3"/>
      <c r="D222" s="3"/>
      <c r="E222" s="3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8"/>
      <c r="R222" s="8"/>
      <c r="S222" s="8"/>
      <c r="T222" s="8"/>
      <c r="U222" s="8"/>
    </row>
    <row r="223" spans="1:21" ht="14.4">
      <c r="A223" s="10"/>
      <c r="B223" s="25"/>
      <c r="C223" s="3"/>
      <c r="D223" s="3"/>
      <c r="E223" s="3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8"/>
      <c r="R223" s="8"/>
      <c r="S223" s="8"/>
      <c r="T223" s="8"/>
      <c r="U223" s="8"/>
    </row>
    <row r="224" spans="1:21" ht="14.4">
      <c r="A224" s="10"/>
      <c r="B224" s="25"/>
      <c r="C224" s="3"/>
      <c r="D224" s="3"/>
      <c r="E224" s="3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8"/>
      <c r="R224" s="8"/>
      <c r="S224" s="8"/>
      <c r="T224" s="8"/>
      <c r="U224" s="8"/>
    </row>
    <row r="225" spans="1:21" ht="14.4">
      <c r="A225" s="10"/>
      <c r="B225" s="25"/>
      <c r="C225" s="3"/>
      <c r="D225" s="3"/>
      <c r="E225" s="3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8"/>
      <c r="R225" s="8"/>
      <c r="S225" s="8"/>
      <c r="T225" s="8"/>
      <c r="U225" s="8"/>
    </row>
    <row r="226" spans="1:21" ht="14.4">
      <c r="A226" s="10"/>
      <c r="B226" s="25"/>
      <c r="C226" s="3"/>
      <c r="D226" s="3"/>
      <c r="E226" s="3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8"/>
      <c r="R226" s="8"/>
      <c r="S226" s="8"/>
      <c r="T226" s="8"/>
      <c r="U226" s="8"/>
    </row>
    <row r="227" spans="1:21" ht="14.4">
      <c r="A227" s="10"/>
      <c r="B227" s="25"/>
      <c r="C227" s="3"/>
      <c r="D227" s="3"/>
      <c r="E227" s="3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8"/>
      <c r="R227" s="8"/>
      <c r="S227" s="8"/>
      <c r="T227" s="8"/>
      <c r="U227" s="8"/>
    </row>
    <row r="228" spans="1:21" ht="14.4">
      <c r="A228" s="10"/>
      <c r="B228" s="25"/>
      <c r="C228" s="3"/>
      <c r="D228" s="3"/>
      <c r="E228" s="3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8"/>
      <c r="R228" s="8"/>
      <c r="S228" s="8"/>
      <c r="T228" s="8"/>
      <c r="U228" s="8"/>
    </row>
    <row r="229" spans="1:21" ht="14.4">
      <c r="A229" s="10"/>
      <c r="B229" s="25"/>
      <c r="C229" s="3"/>
      <c r="D229" s="3"/>
      <c r="E229" s="3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8"/>
      <c r="R229" s="8"/>
      <c r="S229" s="8"/>
      <c r="T229" s="8"/>
      <c r="U229" s="8"/>
    </row>
    <row r="230" spans="1:21" ht="14.4">
      <c r="A230" s="10"/>
      <c r="B230" s="25"/>
      <c r="C230" s="3"/>
      <c r="D230" s="3"/>
      <c r="E230" s="3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8"/>
      <c r="R230" s="8"/>
      <c r="S230" s="8"/>
      <c r="T230" s="8"/>
      <c r="U230" s="8"/>
    </row>
    <row r="231" spans="1:21" ht="14.4">
      <c r="A231" s="10"/>
      <c r="B231" s="25"/>
      <c r="C231" s="3"/>
      <c r="D231" s="3"/>
      <c r="E231" s="3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8"/>
      <c r="R231" s="8"/>
      <c r="S231" s="8"/>
      <c r="T231" s="8"/>
      <c r="U231" s="8"/>
    </row>
    <row r="232" spans="1:21" ht="14.4">
      <c r="A232" s="10"/>
      <c r="B232" s="25"/>
      <c r="C232" s="3"/>
      <c r="D232" s="3"/>
      <c r="E232" s="3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8"/>
      <c r="R232" s="8"/>
      <c r="S232" s="8"/>
      <c r="T232" s="8"/>
      <c r="U232" s="8"/>
    </row>
    <row r="233" spans="1:21" ht="14.4">
      <c r="A233" s="10"/>
      <c r="B233" s="25"/>
      <c r="C233" s="3"/>
      <c r="D233" s="3"/>
      <c r="E233" s="3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8"/>
      <c r="R233" s="8"/>
      <c r="S233" s="8"/>
      <c r="T233" s="8"/>
      <c r="U233" s="8"/>
    </row>
    <row r="234" spans="1:21" ht="14.4">
      <c r="A234" s="10"/>
      <c r="B234" s="25"/>
      <c r="C234" s="3"/>
      <c r="D234" s="3"/>
      <c r="E234" s="3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8"/>
      <c r="R234" s="8"/>
      <c r="S234" s="8"/>
      <c r="T234" s="8"/>
      <c r="U234" s="8"/>
    </row>
    <row r="235" spans="1:21" ht="14.4">
      <c r="A235" s="10"/>
      <c r="B235" s="25"/>
      <c r="C235" s="3"/>
      <c r="D235" s="3"/>
      <c r="E235" s="3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8"/>
      <c r="R235" s="8"/>
      <c r="S235" s="8"/>
      <c r="T235" s="8"/>
      <c r="U235" s="8"/>
    </row>
    <row r="236" spans="1:21" ht="14.4">
      <c r="A236" s="10"/>
      <c r="B236" s="25"/>
      <c r="C236" s="3"/>
      <c r="D236" s="3"/>
      <c r="E236" s="3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8"/>
      <c r="R236" s="8"/>
      <c r="S236" s="8"/>
      <c r="T236" s="8"/>
      <c r="U236" s="8"/>
    </row>
    <row r="237" spans="1:21" ht="14.4">
      <c r="A237" s="10"/>
      <c r="B237" s="25"/>
      <c r="C237" s="3"/>
      <c r="D237" s="3"/>
      <c r="E237" s="3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8"/>
      <c r="R237" s="8"/>
      <c r="S237" s="8"/>
      <c r="T237" s="8"/>
      <c r="U237" s="8"/>
    </row>
    <row r="238" spans="1:21" ht="14.4">
      <c r="A238" s="10"/>
      <c r="B238" s="25"/>
      <c r="C238" s="3"/>
      <c r="D238" s="3"/>
      <c r="E238" s="3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8"/>
      <c r="R238" s="8"/>
      <c r="S238" s="8"/>
      <c r="T238" s="8"/>
      <c r="U238" s="8"/>
    </row>
    <row r="239" spans="1:21" ht="14.4">
      <c r="A239" s="10"/>
      <c r="B239" s="25"/>
      <c r="C239" s="3"/>
      <c r="D239" s="3"/>
      <c r="E239" s="3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8"/>
      <c r="R239" s="8"/>
      <c r="S239" s="8"/>
      <c r="T239" s="8"/>
      <c r="U239" s="8"/>
    </row>
    <row r="240" spans="1:21" ht="14.4">
      <c r="A240" s="10"/>
      <c r="B240" s="25"/>
      <c r="C240" s="3"/>
      <c r="D240" s="3"/>
      <c r="E240" s="3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8"/>
      <c r="R240" s="8"/>
      <c r="S240" s="8"/>
      <c r="T240" s="8"/>
      <c r="U240" s="8"/>
    </row>
    <row r="241" spans="1:21" ht="14.4">
      <c r="A241" s="10"/>
      <c r="B241" s="25"/>
      <c r="C241" s="3"/>
      <c r="D241" s="3"/>
      <c r="E241" s="3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8"/>
      <c r="R241" s="8"/>
      <c r="S241" s="8"/>
      <c r="T241" s="8"/>
      <c r="U241" s="8"/>
    </row>
    <row r="242" spans="1:21" ht="14.4">
      <c r="A242" s="10"/>
      <c r="B242" s="25"/>
      <c r="C242" s="3"/>
      <c r="D242" s="3"/>
      <c r="E242" s="3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8"/>
      <c r="R242" s="8"/>
      <c r="S242" s="8"/>
      <c r="T242" s="8"/>
      <c r="U242" s="8"/>
    </row>
    <row r="243" spans="1:21" ht="14.4">
      <c r="A243" s="10"/>
      <c r="B243" s="25"/>
      <c r="C243" s="3"/>
      <c r="D243" s="3"/>
      <c r="E243" s="3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8"/>
      <c r="R243" s="8"/>
      <c r="S243" s="8"/>
      <c r="T243" s="8"/>
      <c r="U243" s="8"/>
    </row>
    <row r="244" spans="1:21" ht="14.4">
      <c r="A244" s="10"/>
      <c r="B244" s="25"/>
      <c r="C244" s="3"/>
      <c r="D244" s="3"/>
      <c r="E244" s="3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8"/>
      <c r="R244" s="8"/>
      <c r="S244" s="8"/>
      <c r="T244" s="8"/>
      <c r="U244" s="8"/>
    </row>
    <row r="245" spans="1:21" ht="14.4">
      <c r="A245" s="10"/>
      <c r="B245" s="25"/>
      <c r="C245" s="3"/>
      <c r="D245" s="3"/>
      <c r="E245" s="3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8"/>
      <c r="R245" s="8"/>
      <c r="S245" s="8"/>
      <c r="T245" s="8"/>
      <c r="U245" s="8"/>
    </row>
    <row r="246" spans="1:21" ht="14.4">
      <c r="A246" s="10"/>
      <c r="B246" s="25"/>
      <c r="C246" s="3"/>
      <c r="D246" s="3"/>
      <c r="E246" s="3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8"/>
      <c r="R246" s="8"/>
      <c r="S246" s="8"/>
      <c r="T246" s="8"/>
      <c r="U246" s="8"/>
    </row>
    <row r="247" spans="1:21" ht="14.4">
      <c r="A247" s="10"/>
      <c r="B247" s="25"/>
      <c r="C247" s="3"/>
      <c r="D247" s="3"/>
      <c r="E247" s="3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8"/>
      <c r="R247" s="8"/>
      <c r="S247" s="8"/>
      <c r="T247" s="8"/>
      <c r="U247" s="8"/>
    </row>
    <row r="248" spans="1:21" ht="14.4">
      <c r="A248" s="10"/>
      <c r="B248" s="25"/>
      <c r="C248" s="3"/>
      <c r="D248" s="3"/>
      <c r="E248" s="3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8"/>
      <c r="R248" s="8"/>
      <c r="S248" s="8"/>
      <c r="T248" s="8"/>
      <c r="U248" s="8"/>
    </row>
    <row r="249" spans="1:21" ht="14.4">
      <c r="A249" s="10"/>
      <c r="B249" s="25"/>
      <c r="C249" s="3"/>
      <c r="D249" s="3"/>
      <c r="E249" s="3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8"/>
      <c r="R249" s="8"/>
      <c r="S249" s="8"/>
      <c r="T249" s="8"/>
      <c r="U249" s="8"/>
    </row>
    <row r="250" spans="1:21" ht="14.4">
      <c r="A250" s="10"/>
      <c r="B250" s="25"/>
      <c r="C250" s="3"/>
      <c r="D250" s="3"/>
      <c r="E250" s="3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8"/>
      <c r="R250" s="8"/>
      <c r="S250" s="8"/>
      <c r="T250" s="8"/>
      <c r="U250" s="8"/>
    </row>
    <row r="251" spans="1:21" ht="14.4">
      <c r="A251" s="10"/>
      <c r="B251" s="25"/>
      <c r="C251" s="3"/>
      <c r="D251" s="3"/>
      <c r="E251" s="3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8"/>
      <c r="R251" s="8"/>
      <c r="S251" s="8"/>
      <c r="T251" s="8"/>
      <c r="U251" s="8"/>
    </row>
    <row r="252" spans="1:21" ht="14.4">
      <c r="A252" s="10"/>
      <c r="B252" s="25"/>
      <c r="C252" s="3"/>
      <c r="D252" s="3"/>
      <c r="E252" s="3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8"/>
      <c r="R252" s="8"/>
      <c r="S252" s="8"/>
      <c r="T252" s="8"/>
      <c r="U252" s="8"/>
    </row>
    <row r="253" spans="1:21" ht="14.4">
      <c r="A253" s="10"/>
      <c r="B253" s="25"/>
      <c r="C253" s="3"/>
      <c r="D253" s="3"/>
      <c r="E253" s="3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8"/>
      <c r="R253" s="8"/>
      <c r="S253" s="8"/>
      <c r="T253" s="8"/>
      <c r="U253" s="8"/>
    </row>
    <row r="254" spans="1:21" ht="14.4">
      <c r="A254" s="10"/>
      <c r="B254" s="25"/>
      <c r="C254" s="3"/>
      <c r="D254" s="3"/>
      <c r="E254" s="3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8"/>
      <c r="R254" s="8"/>
      <c r="S254" s="8"/>
      <c r="T254" s="8"/>
      <c r="U254" s="8"/>
    </row>
    <row r="255" spans="1:21" ht="14.4">
      <c r="A255" s="10"/>
      <c r="B255" s="25"/>
      <c r="C255" s="3"/>
      <c r="D255" s="3"/>
      <c r="E255" s="3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8"/>
      <c r="R255" s="8"/>
      <c r="S255" s="8"/>
      <c r="T255" s="8"/>
      <c r="U255" s="8"/>
    </row>
    <row r="256" spans="1:21" ht="14.4">
      <c r="A256" s="10"/>
      <c r="B256" s="25"/>
      <c r="C256" s="3"/>
      <c r="D256" s="3"/>
      <c r="E256" s="3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8"/>
      <c r="R256" s="8"/>
      <c r="S256" s="8"/>
      <c r="T256" s="8"/>
      <c r="U256" s="8"/>
    </row>
    <row r="257" spans="1:21" ht="14.4">
      <c r="A257" s="10"/>
      <c r="B257" s="25"/>
      <c r="C257" s="3"/>
      <c r="D257" s="3"/>
      <c r="E257" s="3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8"/>
      <c r="R257" s="8"/>
      <c r="S257" s="8"/>
      <c r="T257" s="8"/>
      <c r="U257" s="8"/>
    </row>
    <row r="258" spans="1:21" ht="14.4">
      <c r="A258" s="10"/>
      <c r="B258" s="25"/>
      <c r="C258" s="3"/>
      <c r="D258" s="3"/>
      <c r="E258" s="3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8"/>
      <c r="R258" s="8"/>
      <c r="S258" s="8"/>
      <c r="T258" s="8"/>
      <c r="U258" s="8"/>
    </row>
    <row r="259" spans="1:21" ht="14.4">
      <c r="A259" s="10"/>
      <c r="B259" s="25"/>
      <c r="C259" s="3"/>
      <c r="D259" s="3"/>
      <c r="E259" s="3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8"/>
      <c r="R259" s="8"/>
      <c r="S259" s="8"/>
      <c r="T259" s="8"/>
      <c r="U259" s="8"/>
    </row>
    <row r="260" spans="1:21" ht="14.4">
      <c r="A260" s="10"/>
      <c r="B260" s="25"/>
      <c r="C260" s="3"/>
      <c r="D260" s="3"/>
      <c r="E260" s="3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8"/>
      <c r="R260" s="8"/>
      <c r="S260" s="8"/>
      <c r="T260" s="8"/>
      <c r="U260" s="8"/>
    </row>
    <row r="261" spans="1:21" ht="14.4">
      <c r="A261" s="10"/>
      <c r="B261" s="25"/>
      <c r="C261" s="3"/>
      <c r="D261" s="3"/>
      <c r="E261" s="3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8"/>
      <c r="R261" s="8"/>
      <c r="S261" s="8"/>
      <c r="T261" s="8"/>
      <c r="U261" s="8"/>
    </row>
    <row r="262" spans="1:21" ht="14.4">
      <c r="A262" s="10"/>
      <c r="B262" s="25"/>
      <c r="C262" s="3"/>
      <c r="D262" s="3"/>
      <c r="E262" s="3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8"/>
      <c r="R262" s="8"/>
      <c r="S262" s="8"/>
      <c r="T262" s="8"/>
      <c r="U262" s="8"/>
    </row>
    <row r="263" spans="1:21" ht="14.4">
      <c r="A263" s="10"/>
      <c r="B263" s="25"/>
      <c r="C263" s="3"/>
      <c r="D263" s="3"/>
      <c r="E263" s="3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8"/>
      <c r="R263" s="8"/>
      <c r="S263" s="8"/>
      <c r="T263" s="8"/>
      <c r="U263" s="8"/>
    </row>
    <row r="264" spans="1:21" ht="14.4">
      <c r="A264" s="10"/>
      <c r="B264" s="25"/>
      <c r="C264" s="3"/>
      <c r="D264" s="3"/>
      <c r="E264" s="3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8"/>
      <c r="R264" s="8"/>
      <c r="S264" s="8"/>
      <c r="T264" s="8"/>
      <c r="U264" s="8"/>
    </row>
    <row r="265" spans="1:21" ht="14.4">
      <c r="A265" s="10"/>
      <c r="B265" s="25"/>
      <c r="C265" s="3"/>
      <c r="D265" s="3"/>
      <c r="E265" s="3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8"/>
      <c r="R265" s="8"/>
      <c r="S265" s="8"/>
      <c r="T265" s="8"/>
      <c r="U265" s="8"/>
    </row>
    <row r="266" spans="1:21" ht="14.4">
      <c r="A266" s="10"/>
      <c r="B266" s="25"/>
      <c r="C266" s="3"/>
      <c r="D266" s="3"/>
      <c r="E266" s="3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8"/>
      <c r="R266" s="8"/>
      <c r="S266" s="8"/>
      <c r="T266" s="8"/>
      <c r="U266" s="8"/>
    </row>
    <row r="267" spans="1:21" ht="14.4">
      <c r="A267" s="10"/>
      <c r="B267" s="25"/>
      <c r="C267" s="3"/>
      <c r="D267" s="3"/>
      <c r="E267" s="3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8"/>
      <c r="R267" s="8"/>
      <c r="S267" s="8"/>
      <c r="T267" s="8"/>
      <c r="U267" s="8"/>
    </row>
    <row r="268" spans="1:21" ht="14.4">
      <c r="A268" s="10"/>
      <c r="B268" s="25"/>
      <c r="C268" s="3"/>
      <c r="D268" s="3"/>
      <c r="E268" s="3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8"/>
      <c r="R268" s="8"/>
      <c r="S268" s="8"/>
      <c r="T268" s="8"/>
      <c r="U268" s="8"/>
    </row>
    <row r="269" spans="1:21" ht="14.4">
      <c r="A269" s="10"/>
      <c r="B269" s="25"/>
      <c r="C269" s="3"/>
      <c r="D269" s="3"/>
      <c r="E269" s="3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8"/>
      <c r="R269" s="8"/>
      <c r="S269" s="8"/>
      <c r="T269" s="8"/>
      <c r="U269" s="8"/>
    </row>
    <row r="270" spans="1:21" ht="14.4">
      <c r="A270" s="10"/>
      <c r="B270" s="25"/>
      <c r="C270" s="3"/>
      <c r="D270" s="3"/>
      <c r="E270" s="3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8"/>
      <c r="R270" s="8"/>
      <c r="S270" s="8"/>
      <c r="T270" s="8"/>
      <c r="U270" s="8"/>
    </row>
    <row r="271" spans="1:21" ht="14.4">
      <c r="A271" s="10"/>
      <c r="B271" s="25"/>
      <c r="C271" s="3"/>
      <c r="D271" s="3"/>
      <c r="E271" s="3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8"/>
      <c r="R271" s="8"/>
      <c r="S271" s="8"/>
      <c r="T271" s="8"/>
      <c r="U271" s="8"/>
    </row>
    <row r="272" spans="1:21" ht="14.4">
      <c r="A272" s="10"/>
      <c r="B272" s="25"/>
      <c r="C272" s="3"/>
      <c r="D272" s="3"/>
      <c r="E272" s="3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8"/>
      <c r="R272" s="8"/>
      <c r="S272" s="8"/>
      <c r="T272" s="8"/>
      <c r="U272" s="8"/>
    </row>
    <row r="273" spans="1:21" ht="14.4">
      <c r="A273" s="10"/>
      <c r="B273" s="25"/>
      <c r="C273" s="3"/>
      <c r="D273" s="3"/>
      <c r="E273" s="3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8"/>
      <c r="R273" s="8"/>
      <c r="S273" s="8"/>
      <c r="T273" s="8"/>
      <c r="U273" s="8"/>
    </row>
    <row r="274" spans="1:21" ht="14.4">
      <c r="A274" s="10"/>
      <c r="B274" s="25"/>
      <c r="C274" s="3"/>
      <c r="D274" s="3"/>
      <c r="E274" s="3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8"/>
      <c r="R274" s="8"/>
      <c r="S274" s="8"/>
      <c r="T274" s="8"/>
      <c r="U274" s="8"/>
    </row>
    <row r="275" spans="1:21" ht="14.4">
      <c r="A275" s="10"/>
      <c r="B275" s="25"/>
      <c r="C275" s="3"/>
      <c r="D275" s="3"/>
      <c r="E275" s="3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8"/>
      <c r="R275" s="8"/>
      <c r="S275" s="8"/>
      <c r="T275" s="8"/>
      <c r="U275" s="8"/>
    </row>
    <row r="276" spans="1:21" ht="14.4">
      <c r="A276" s="10"/>
      <c r="B276" s="25"/>
      <c r="C276" s="3"/>
      <c r="D276" s="3"/>
      <c r="E276" s="3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8"/>
      <c r="R276" s="8"/>
      <c r="S276" s="8"/>
      <c r="T276" s="8"/>
      <c r="U276" s="8"/>
    </row>
    <row r="277" spans="1:21" ht="14.4">
      <c r="A277" s="10"/>
      <c r="B277" s="25"/>
      <c r="C277" s="3"/>
      <c r="D277" s="3"/>
      <c r="E277" s="3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8"/>
      <c r="R277" s="8"/>
      <c r="S277" s="8"/>
      <c r="T277" s="8"/>
      <c r="U277" s="8"/>
    </row>
    <row r="278" spans="1:21" ht="14.4">
      <c r="A278" s="10"/>
      <c r="B278" s="25"/>
      <c r="C278" s="3"/>
      <c r="D278" s="3"/>
      <c r="E278" s="3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8"/>
      <c r="R278" s="8"/>
      <c r="S278" s="8"/>
      <c r="T278" s="8"/>
      <c r="U278" s="8"/>
    </row>
    <row r="279" spans="1:21" ht="14.4">
      <c r="A279" s="10"/>
      <c r="B279" s="25"/>
      <c r="C279" s="3"/>
      <c r="D279" s="3"/>
      <c r="E279" s="3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8"/>
      <c r="R279" s="8"/>
      <c r="S279" s="8"/>
      <c r="T279" s="8"/>
      <c r="U279" s="8"/>
    </row>
    <row r="280" spans="1:21" ht="14.4">
      <c r="A280" s="10"/>
      <c r="B280" s="25"/>
      <c r="C280" s="3"/>
      <c r="D280" s="3"/>
      <c r="E280" s="3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8"/>
      <c r="R280" s="8"/>
      <c r="S280" s="8"/>
      <c r="T280" s="8"/>
      <c r="U280" s="8"/>
    </row>
    <row r="281" spans="1:21" ht="14.4">
      <c r="A281" s="10"/>
      <c r="B281" s="25"/>
      <c r="C281" s="3"/>
      <c r="D281" s="3"/>
      <c r="E281" s="3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8"/>
      <c r="R281" s="8"/>
      <c r="S281" s="8"/>
      <c r="T281" s="8"/>
      <c r="U281" s="8"/>
    </row>
    <row r="282" spans="1:21" ht="14.4">
      <c r="A282" s="10"/>
      <c r="B282" s="25"/>
      <c r="C282" s="3"/>
      <c r="D282" s="3"/>
      <c r="E282" s="3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8"/>
      <c r="R282" s="8"/>
      <c r="S282" s="8"/>
      <c r="T282" s="8"/>
      <c r="U282" s="8"/>
    </row>
    <row r="283" spans="1:21" ht="14.4">
      <c r="A283" s="10"/>
      <c r="B283" s="25"/>
      <c r="C283" s="3"/>
      <c r="D283" s="3"/>
      <c r="E283" s="3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8"/>
      <c r="R283" s="8"/>
      <c r="S283" s="8"/>
      <c r="T283" s="8"/>
      <c r="U283" s="8"/>
    </row>
    <row r="284" spans="1:21" ht="14.4">
      <c r="A284" s="10"/>
      <c r="B284" s="25"/>
      <c r="C284" s="3"/>
      <c r="D284" s="3"/>
      <c r="E284" s="3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8"/>
      <c r="R284" s="8"/>
      <c r="S284" s="8"/>
      <c r="T284" s="8"/>
      <c r="U284" s="8"/>
    </row>
    <row r="285" spans="1:21" ht="14.4">
      <c r="A285" s="10"/>
      <c r="B285" s="25"/>
      <c r="C285" s="3"/>
      <c r="D285" s="3"/>
      <c r="E285" s="3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8"/>
      <c r="R285" s="8"/>
      <c r="S285" s="8"/>
      <c r="T285" s="8"/>
      <c r="U285" s="8"/>
    </row>
    <row r="286" spans="1:21" ht="14.4">
      <c r="A286" s="10"/>
      <c r="B286" s="25"/>
      <c r="C286" s="3"/>
      <c r="D286" s="3"/>
      <c r="E286" s="3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8"/>
      <c r="R286" s="8"/>
      <c r="S286" s="8"/>
      <c r="T286" s="8"/>
      <c r="U286" s="8"/>
    </row>
    <row r="287" spans="1:21" ht="14.4">
      <c r="A287" s="10"/>
      <c r="B287" s="25"/>
      <c r="C287" s="3"/>
      <c r="D287" s="3"/>
      <c r="E287" s="3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8"/>
      <c r="R287" s="8"/>
      <c r="S287" s="8"/>
      <c r="T287" s="8"/>
      <c r="U287" s="8"/>
    </row>
    <row r="288" spans="1:21" ht="14.4">
      <c r="A288" s="10"/>
      <c r="B288" s="25"/>
      <c r="C288" s="3"/>
      <c r="D288" s="3"/>
      <c r="E288" s="3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8"/>
      <c r="R288" s="8"/>
      <c r="S288" s="8"/>
      <c r="T288" s="8"/>
      <c r="U288" s="8"/>
    </row>
    <row r="289" spans="1:21" ht="14.4">
      <c r="A289" s="10"/>
      <c r="B289" s="25"/>
      <c r="C289" s="3"/>
      <c r="D289" s="3"/>
      <c r="E289" s="3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8"/>
      <c r="R289" s="8"/>
      <c r="S289" s="8"/>
      <c r="T289" s="8"/>
      <c r="U289" s="8"/>
    </row>
    <row r="290" spans="1:21" ht="14.4">
      <c r="A290" s="10"/>
      <c r="B290" s="25"/>
      <c r="C290" s="3"/>
      <c r="D290" s="3"/>
      <c r="E290" s="3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8"/>
      <c r="R290" s="8"/>
      <c r="S290" s="8"/>
      <c r="T290" s="8"/>
      <c r="U290" s="8"/>
    </row>
    <row r="291" spans="1:21" ht="14.4">
      <c r="A291" s="10"/>
      <c r="B291" s="25"/>
      <c r="C291" s="3"/>
      <c r="D291" s="3"/>
      <c r="E291" s="3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8"/>
      <c r="R291" s="8"/>
      <c r="S291" s="8"/>
      <c r="T291" s="8"/>
      <c r="U291" s="8"/>
    </row>
    <row r="292" spans="1:21" ht="14.4">
      <c r="A292" s="10"/>
      <c r="B292" s="25"/>
      <c r="C292" s="3"/>
      <c r="D292" s="3"/>
      <c r="E292" s="3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8"/>
      <c r="R292" s="8"/>
      <c r="S292" s="8"/>
      <c r="T292" s="8"/>
      <c r="U292" s="8"/>
    </row>
    <row r="293" spans="1:21" ht="14.4">
      <c r="A293" s="10"/>
      <c r="B293" s="25"/>
      <c r="C293" s="3"/>
      <c r="D293" s="3"/>
      <c r="E293" s="3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8"/>
      <c r="R293" s="8"/>
      <c r="S293" s="8"/>
      <c r="T293" s="8"/>
      <c r="U293" s="8"/>
    </row>
    <row r="294" spans="1:21" ht="14.4">
      <c r="A294" s="10"/>
      <c r="B294" s="25"/>
      <c r="C294" s="3"/>
      <c r="D294" s="3"/>
      <c r="E294" s="3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8"/>
      <c r="R294" s="8"/>
      <c r="S294" s="8"/>
      <c r="T294" s="8"/>
      <c r="U294" s="8"/>
    </row>
    <row r="295" spans="1:21" ht="14.4">
      <c r="A295" s="10"/>
      <c r="B295" s="25"/>
      <c r="C295" s="3"/>
      <c r="D295" s="3"/>
      <c r="E295" s="3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8"/>
      <c r="R295" s="8"/>
      <c r="S295" s="8"/>
      <c r="T295" s="8"/>
      <c r="U295" s="8"/>
    </row>
    <row r="296" spans="1:21" ht="14.4">
      <c r="A296" s="10"/>
      <c r="B296" s="25"/>
      <c r="C296" s="3"/>
      <c r="D296" s="3"/>
      <c r="E296" s="3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8"/>
      <c r="R296" s="8"/>
      <c r="S296" s="8"/>
      <c r="T296" s="8"/>
      <c r="U296" s="8"/>
    </row>
    <row r="297" spans="1:21" ht="14.4">
      <c r="A297" s="10"/>
      <c r="B297" s="25"/>
      <c r="C297" s="3"/>
      <c r="D297" s="3"/>
      <c r="E297" s="3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8"/>
      <c r="R297" s="8"/>
      <c r="S297" s="8"/>
      <c r="T297" s="8"/>
      <c r="U297" s="8"/>
    </row>
    <row r="298" spans="1:21" ht="14.4">
      <c r="A298" s="10"/>
      <c r="B298" s="25"/>
      <c r="C298" s="3"/>
      <c r="D298" s="3"/>
      <c r="E298" s="3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8"/>
      <c r="R298" s="8"/>
      <c r="S298" s="8"/>
      <c r="T298" s="8"/>
      <c r="U298" s="8"/>
    </row>
    <row r="299" spans="1:21" ht="14.4">
      <c r="A299" s="10"/>
      <c r="B299" s="25"/>
      <c r="C299" s="3"/>
      <c r="D299" s="3"/>
      <c r="E299" s="3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8"/>
      <c r="R299" s="8"/>
      <c r="S299" s="8"/>
      <c r="T299" s="8"/>
      <c r="U299" s="8"/>
    </row>
    <row r="300" spans="1:21" ht="14.4">
      <c r="A300" s="10"/>
      <c r="B300" s="25"/>
      <c r="C300" s="3"/>
      <c r="D300" s="3"/>
      <c r="E300" s="3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8"/>
      <c r="R300" s="8"/>
      <c r="S300" s="8"/>
      <c r="T300" s="8"/>
      <c r="U300" s="8"/>
    </row>
    <row r="301" spans="1:21" ht="14.4">
      <c r="A301" s="10"/>
      <c r="B301" s="25"/>
      <c r="C301" s="3"/>
      <c r="D301" s="3"/>
      <c r="E301" s="3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8"/>
      <c r="R301" s="8"/>
      <c r="S301" s="8"/>
      <c r="T301" s="8"/>
      <c r="U301" s="8"/>
    </row>
    <row r="302" spans="1:21" ht="14.4">
      <c r="A302" s="10"/>
      <c r="B302" s="25"/>
      <c r="C302" s="3"/>
      <c r="D302" s="3"/>
      <c r="E302" s="3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8"/>
      <c r="R302" s="8"/>
      <c r="S302" s="8"/>
      <c r="T302" s="8"/>
      <c r="U302" s="8"/>
    </row>
    <row r="303" spans="1:21" ht="14.4">
      <c r="A303" s="10"/>
      <c r="B303" s="25"/>
      <c r="C303" s="3"/>
      <c r="D303" s="3"/>
      <c r="E303" s="3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8"/>
      <c r="R303" s="8"/>
      <c r="S303" s="8"/>
      <c r="T303" s="8"/>
      <c r="U303" s="8"/>
    </row>
    <row r="304" spans="1:21" ht="14.4">
      <c r="A304" s="10"/>
      <c r="B304" s="25"/>
      <c r="C304" s="3"/>
      <c r="D304" s="3"/>
      <c r="E304" s="3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8"/>
      <c r="R304" s="8"/>
      <c r="S304" s="8"/>
      <c r="T304" s="8"/>
      <c r="U304" s="8"/>
    </row>
    <row r="305" spans="1:21" ht="14.4">
      <c r="A305" s="10"/>
      <c r="B305" s="25"/>
      <c r="C305" s="3"/>
      <c r="D305" s="3"/>
      <c r="E305" s="3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8"/>
      <c r="R305" s="8"/>
      <c r="S305" s="8"/>
      <c r="T305" s="8"/>
      <c r="U305" s="8"/>
    </row>
    <row r="306" spans="1:21" ht="14.4">
      <c r="A306" s="10"/>
      <c r="B306" s="25"/>
      <c r="C306" s="3"/>
      <c r="D306" s="3"/>
      <c r="E306" s="3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8"/>
      <c r="R306" s="8"/>
      <c r="S306" s="8"/>
      <c r="T306" s="8"/>
      <c r="U306" s="8"/>
    </row>
    <row r="307" spans="1:21" ht="14.4">
      <c r="A307" s="10"/>
      <c r="B307" s="25"/>
      <c r="C307" s="3"/>
      <c r="D307" s="3"/>
      <c r="E307" s="3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8"/>
      <c r="R307" s="8"/>
      <c r="S307" s="8"/>
      <c r="T307" s="8"/>
      <c r="U307" s="8"/>
    </row>
    <row r="308" spans="1:21" ht="14.4">
      <c r="A308" s="10"/>
      <c r="B308" s="25"/>
      <c r="C308" s="3"/>
      <c r="D308" s="3"/>
      <c r="E308" s="3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8"/>
      <c r="R308" s="8"/>
      <c r="S308" s="8"/>
      <c r="T308" s="8"/>
      <c r="U308" s="8"/>
    </row>
    <row r="309" spans="1:21" ht="14.4">
      <c r="A309" s="10"/>
      <c r="B309" s="25"/>
      <c r="C309" s="3"/>
      <c r="D309" s="3"/>
      <c r="E309" s="3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8"/>
      <c r="R309" s="8"/>
      <c r="S309" s="8"/>
      <c r="T309" s="8"/>
      <c r="U309" s="8"/>
    </row>
    <row r="310" spans="1:21" ht="14.4">
      <c r="A310" s="10"/>
      <c r="B310" s="25"/>
      <c r="C310" s="3"/>
      <c r="D310" s="3"/>
      <c r="E310" s="3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8"/>
      <c r="R310" s="8"/>
      <c r="S310" s="8"/>
      <c r="T310" s="8"/>
      <c r="U310" s="8"/>
    </row>
    <row r="311" spans="1:21" ht="14.4">
      <c r="A311" s="10"/>
      <c r="B311" s="25"/>
      <c r="C311" s="3"/>
      <c r="D311" s="3"/>
      <c r="E311" s="3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8"/>
      <c r="R311" s="8"/>
      <c r="S311" s="8"/>
      <c r="T311" s="8"/>
      <c r="U311" s="8"/>
    </row>
    <row r="312" spans="1:21" ht="14.4">
      <c r="A312" s="10"/>
      <c r="B312" s="25"/>
      <c r="C312" s="3"/>
      <c r="D312" s="3"/>
      <c r="E312" s="3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8"/>
      <c r="R312" s="8"/>
      <c r="S312" s="8"/>
      <c r="T312" s="8"/>
      <c r="U312" s="8"/>
    </row>
    <row r="313" spans="1:21" ht="14.4">
      <c r="A313" s="10"/>
      <c r="B313" s="25"/>
      <c r="C313" s="3"/>
      <c r="D313" s="3"/>
      <c r="E313" s="3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8"/>
      <c r="R313" s="8"/>
      <c r="S313" s="8"/>
      <c r="T313" s="8"/>
      <c r="U313" s="8"/>
    </row>
    <row r="314" spans="1:21" ht="14.4">
      <c r="A314" s="10"/>
      <c r="B314" s="25"/>
      <c r="C314" s="3"/>
      <c r="D314" s="3"/>
      <c r="E314" s="3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8"/>
      <c r="R314" s="8"/>
      <c r="S314" s="8"/>
      <c r="T314" s="8"/>
      <c r="U314" s="8"/>
    </row>
    <row r="315" spans="1:21" ht="14.4">
      <c r="A315" s="10"/>
      <c r="B315" s="25"/>
      <c r="C315" s="3"/>
      <c r="D315" s="3"/>
      <c r="E315" s="3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8"/>
      <c r="R315" s="8"/>
      <c r="S315" s="8"/>
      <c r="T315" s="8"/>
      <c r="U315" s="8"/>
    </row>
    <row r="316" spans="1:21" ht="14.4">
      <c r="A316" s="10"/>
      <c r="B316" s="25"/>
      <c r="C316" s="3"/>
      <c r="D316" s="3"/>
      <c r="E316" s="3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8"/>
      <c r="R316" s="8"/>
      <c r="S316" s="8"/>
      <c r="T316" s="8"/>
      <c r="U316" s="8"/>
    </row>
    <row r="317" spans="1:21" ht="14.4">
      <c r="A317" s="10"/>
      <c r="B317" s="25"/>
      <c r="C317" s="3"/>
      <c r="D317" s="3"/>
      <c r="E317" s="3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8"/>
      <c r="R317" s="8"/>
      <c r="S317" s="8"/>
      <c r="T317" s="8"/>
      <c r="U317" s="8"/>
    </row>
    <row r="318" spans="1:21" ht="14.4">
      <c r="A318" s="10"/>
      <c r="B318" s="25"/>
      <c r="C318" s="3"/>
      <c r="D318" s="3"/>
      <c r="E318" s="3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8"/>
      <c r="R318" s="8"/>
      <c r="S318" s="8"/>
      <c r="T318" s="8"/>
      <c r="U318" s="8"/>
    </row>
    <row r="319" spans="1:21" ht="14.4">
      <c r="A319" s="10"/>
      <c r="B319" s="25"/>
      <c r="C319" s="3"/>
      <c r="D319" s="3"/>
      <c r="E319" s="3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8"/>
      <c r="R319" s="8"/>
      <c r="S319" s="8"/>
      <c r="T319" s="8"/>
      <c r="U319" s="8"/>
    </row>
    <row r="320" spans="1:21" ht="14.4">
      <c r="A320" s="10"/>
      <c r="B320" s="25"/>
      <c r="C320" s="3"/>
      <c r="D320" s="3"/>
      <c r="E320" s="3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8"/>
      <c r="R320" s="8"/>
      <c r="S320" s="8"/>
      <c r="T320" s="8"/>
      <c r="U320" s="8"/>
    </row>
    <row r="321" spans="1:21" ht="14.4">
      <c r="A321" s="10"/>
      <c r="B321" s="25"/>
      <c r="C321" s="3"/>
      <c r="D321" s="3"/>
      <c r="E321" s="3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8"/>
      <c r="R321" s="8"/>
      <c r="S321" s="8"/>
      <c r="T321" s="8"/>
      <c r="U321" s="8"/>
    </row>
    <row r="322" spans="1:21" ht="14.4">
      <c r="A322" s="10"/>
      <c r="B322" s="25"/>
      <c r="C322" s="3"/>
      <c r="D322" s="3"/>
      <c r="E322" s="3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8"/>
      <c r="R322" s="8"/>
      <c r="S322" s="8"/>
      <c r="T322" s="8"/>
      <c r="U322" s="8"/>
    </row>
    <row r="323" spans="1:21" ht="14.4">
      <c r="A323" s="10"/>
      <c r="B323" s="25"/>
      <c r="C323" s="3"/>
      <c r="D323" s="3"/>
      <c r="E323" s="3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8"/>
      <c r="R323" s="8"/>
      <c r="S323" s="8"/>
      <c r="T323" s="8"/>
      <c r="U323" s="8"/>
    </row>
    <row r="324" spans="1:21" ht="14.4">
      <c r="A324" s="10"/>
      <c r="B324" s="25"/>
      <c r="C324" s="3"/>
      <c r="D324" s="3"/>
      <c r="E324" s="3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8"/>
      <c r="R324" s="8"/>
      <c r="S324" s="8"/>
      <c r="T324" s="8"/>
      <c r="U324" s="8"/>
    </row>
    <row r="325" spans="1:21" ht="14.4">
      <c r="A325" s="10"/>
      <c r="B325" s="25"/>
      <c r="C325" s="3"/>
      <c r="D325" s="3"/>
      <c r="E325" s="3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8"/>
      <c r="R325" s="8"/>
      <c r="S325" s="8"/>
      <c r="T325" s="8"/>
      <c r="U325" s="8"/>
    </row>
    <row r="326" spans="1:21" ht="14.4">
      <c r="A326" s="10"/>
      <c r="B326" s="25"/>
      <c r="C326" s="3"/>
      <c r="D326" s="3"/>
      <c r="E326" s="3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8"/>
      <c r="R326" s="8"/>
      <c r="S326" s="8"/>
      <c r="T326" s="8"/>
      <c r="U326" s="8"/>
    </row>
    <row r="327" spans="1:21" ht="14.4">
      <c r="A327" s="10"/>
      <c r="B327" s="25"/>
      <c r="C327" s="3"/>
      <c r="D327" s="3"/>
      <c r="E327" s="3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8"/>
      <c r="R327" s="8"/>
      <c r="S327" s="8"/>
      <c r="T327" s="8"/>
      <c r="U327" s="8"/>
    </row>
    <row r="328" spans="1:21" ht="14.4">
      <c r="A328" s="10"/>
      <c r="B328" s="25"/>
      <c r="C328" s="3"/>
      <c r="D328" s="3"/>
      <c r="E328" s="3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8"/>
      <c r="R328" s="8"/>
      <c r="S328" s="8"/>
      <c r="T328" s="8"/>
      <c r="U328" s="8"/>
    </row>
    <row r="329" spans="1:21" ht="14.4">
      <c r="A329" s="10"/>
      <c r="B329" s="25"/>
      <c r="C329" s="3"/>
      <c r="D329" s="3"/>
      <c r="E329" s="3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8"/>
      <c r="R329" s="8"/>
      <c r="S329" s="8"/>
      <c r="T329" s="8"/>
      <c r="U329" s="8"/>
    </row>
    <row r="330" spans="1:21" ht="14.4">
      <c r="A330" s="10"/>
      <c r="B330" s="25"/>
      <c r="C330" s="3"/>
      <c r="D330" s="3"/>
      <c r="E330" s="3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8"/>
      <c r="R330" s="8"/>
      <c r="S330" s="8"/>
      <c r="T330" s="8"/>
      <c r="U330" s="8"/>
    </row>
    <row r="331" spans="1:21" ht="14.4">
      <c r="A331" s="10"/>
      <c r="B331" s="25"/>
      <c r="C331" s="3"/>
      <c r="D331" s="3"/>
      <c r="E331" s="3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8"/>
      <c r="R331" s="8"/>
      <c r="S331" s="8"/>
      <c r="T331" s="8"/>
      <c r="U331" s="8"/>
    </row>
    <row r="332" spans="1:21" ht="14.4">
      <c r="A332" s="10"/>
      <c r="B332" s="25"/>
      <c r="C332" s="3"/>
      <c r="D332" s="3"/>
      <c r="E332" s="3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8"/>
      <c r="R332" s="8"/>
      <c r="S332" s="8"/>
      <c r="T332" s="8"/>
      <c r="U332" s="8"/>
    </row>
    <row r="333" spans="1:21" ht="14.4">
      <c r="A333" s="10"/>
      <c r="B333" s="25"/>
      <c r="C333" s="3"/>
      <c r="D333" s="3"/>
      <c r="E333" s="3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8"/>
      <c r="R333" s="8"/>
      <c r="S333" s="8"/>
      <c r="T333" s="8"/>
      <c r="U333" s="8"/>
    </row>
    <row r="334" spans="1:21" ht="14.4">
      <c r="A334" s="10"/>
      <c r="B334" s="25"/>
      <c r="C334" s="3"/>
      <c r="D334" s="3"/>
      <c r="E334" s="3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8"/>
      <c r="R334" s="8"/>
      <c r="S334" s="8"/>
      <c r="T334" s="8"/>
      <c r="U334" s="8"/>
    </row>
    <row r="335" spans="1:21" ht="14.4">
      <c r="A335" s="10"/>
      <c r="B335" s="25"/>
      <c r="C335" s="3"/>
      <c r="D335" s="3"/>
      <c r="E335" s="3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8"/>
      <c r="R335" s="8"/>
      <c r="S335" s="8"/>
      <c r="T335" s="8"/>
      <c r="U335" s="8"/>
    </row>
    <row r="336" spans="1:21" ht="14.4">
      <c r="A336" s="10"/>
      <c r="B336" s="25"/>
      <c r="C336" s="3"/>
      <c r="D336" s="3"/>
      <c r="E336" s="3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8"/>
      <c r="R336" s="8"/>
      <c r="S336" s="8"/>
      <c r="T336" s="8"/>
      <c r="U336" s="8"/>
    </row>
    <row r="337" spans="1:21" ht="14.4">
      <c r="A337" s="10"/>
      <c r="B337" s="25"/>
      <c r="C337" s="3"/>
      <c r="D337" s="3"/>
      <c r="E337" s="3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8"/>
      <c r="R337" s="8"/>
      <c r="S337" s="8"/>
      <c r="T337" s="8"/>
      <c r="U337" s="8"/>
    </row>
    <row r="338" spans="1:21" ht="14.4">
      <c r="A338" s="10"/>
      <c r="B338" s="25"/>
      <c r="C338" s="3"/>
      <c r="D338" s="3"/>
      <c r="E338" s="3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8"/>
      <c r="R338" s="8"/>
      <c r="S338" s="8"/>
      <c r="T338" s="8"/>
      <c r="U338" s="8"/>
    </row>
    <row r="339" spans="1:21" ht="14.4">
      <c r="A339" s="10"/>
      <c r="B339" s="25"/>
      <c r="C339" s="3"/>
      <c r="D339" s="3"/>
      <c r="E339" s="3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8"/>
      <c r="R339" s="8"/>
      <c r="S339" s="8"/>
      <c r="T339" s="8"/>
      <c r="U339" s="8"/>
    </row>
    <row r="340" spans="1:21" ht="14.4">
      <c r="A340" s="10"/>
      <c r="B340" s="25"/>
      <c r="C340" s="3"/>
      <c r="D340" s="3"/>
      <c r="E340" s="3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8"/>
      <c r="R340" s="8"/>
      <c r="S340" s="8"/>
      <c r="T340" s="8"/>
      <c r="U340" s="8"/>
    </row>
    <row r="341" spans="1:21" ht="14.4">
      <c r="A341" s="10"/>
      <c r="B341" s="25"/>
      <c r="C341" s="3"/>
      <c r="D341" s="3"/>
      <c r="E341" s="3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8"/>
      <c r="R341" s="8"/>
      <c r="S341" s="8"/>
      <c r="T341" s="8"/>
      <c r="U341" s="8"/>
    </row>
    <row r="342" spans="1:21" ht="14.4">
      <c r="A342" s="10"/>
      <c r="B342" s="25"/>
      <c r="C342" s="3"/>
      <c r="D342" s="3"/>
      <c r="E342" s="3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8"/>
      <c r="R342" s="8"/>
      <c r="S342" s="8"/>
      <c r="T342" s="8"/>
      <c r="U342" s="8"/>
    </row>
    <row r="343" spans="1:21" ht="14.4">
      <c r="A343" s="10"/>
      <c r="B343" s="25"/>
      <c r="C343" s="3"/>
      <c r="D343" s="3"/>
      <c r="E343" s="3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8"/>
      <c r="R343" s="8"/>
      <c r="S343" s="8"/>
      <c r="T343" s="8"/>
      <c r="U343" s="8"/>
    </row>
    <row r="344" spans="1:21" ht="14.4">
      <c r="A344" s="10"/>
      <c r="B344" s="25"/>
      <c r="C344" s="3"/>
      <c r="D344" s="3"/>
      <c r="E344" s="3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8"/>
      <c r="R344" s="8"/>
      <c r="S344" s="8"/>
      <c r="T344" s="8"/>
      <c r="U344" s="8"/>
    </row>
    <row r="345" spans="1:21" ht="14.4">
      <c r="A345" s="10"/>
      <c r="B345" s="25"/>
      <c r="C345" s="3"/>
      <c r="D345" s="3"/>
      <c r="E345" s="3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8"/>
      <c r="R345" s="8"/>
      <c r="S345" s="8"/>
      <c r="T345" s="8"/>
      <c r="U345" s="8"/>
    </row>
    <row r="346" spans="1:21" ht="14.4">
      <c r="A346" s="10"/>
      <c r="B346" s="25"/>
      <c r="C346" s="3"/>
      <c r="D346" s="3"/>
      <c r="E346" s="3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8"/>
      <c r="R346" s="8"/>
      <c r="S346" s="8"/>
      <c r="T346" s="8"/>
      <c r="U346" s="8"/>
    </row>
    <row r="347" spans="1:21" ht="14.4">
      <c r="A347" s="10"/>
      <c r="B347" s="25"/>
      <c r="C347" s="3"/>
      <c r="D347" s="3"/>
      <c r="E347" s="3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8"/>
      <c r="R347" s="8"/>
      <c r="S347" s="8"/>
      <c r="T347" s="8"/>
      <c r="U347" s="8"/>
    </row>
    <row r="348" spans="1:21" ht="14.4">
      <c r="A348" s="10"/>
      <c r="B348" s="25"/>
      <c r="C348" s="3"/>
      <c r="D348" s="3"/>
      <c r="E348" s="3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8"/>
      <c r="R348" s="8"/>
      <c r="S348" s="8"/>
      <c r="T348" s="8"/>
      <c r="U348" s="8"/>
    </row>
    <row r="349" spans="1:21" ht="14.4">
      <c r="A349" s="10"/>
      <c r="B349" s="25"/>
      <c r="C349" s="3"/>
      <c r="D349" s="3"/>
      <c r="E349" s="3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8"/>
      <c r="R349" s="8"/>
      <c r="S349" s="8"/>
      <c r="T349" s="8"/>
      <c r="U349" s="8"/>
    </row>
    <row r="350" spans="1:21" ht="14.4">
      <c r="A350" s="10"/>
      <c r="B350" s="25"/>
      <c r="C350" s="3"/>
      <c r="D350" s="3"/>
      <c r="E350" s="3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8"/>
      <c r="R350" s="8"/>
      <c r="S350" s="8"/>
      <c r="T350" s="8"/>
      <c r="U350" s="8"/>
    </row>
    <row r="351" spans="1:21" ht="14.4">
      <c r="A351" s="10"/>
      <c r="B351" s="25"/>
      <c r="C351" s="3"/>
      <c r="D351" s="3"/>
      <c r="E351" s="3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8"/>
      <c r="R351" s="8"/>
      <c r="S351" s="8"/>
      <c r="T351" s="8"/>
      <c r="U351" s="8"/>
    </row>
    <row r="352" spans="1:21" ht="14.4">
      <c r="A352" s="10"/>
      <c r="B352" s="25"/>
      <c r="C352" s="3"/>
      <c r="D352" s="3"/>
      <c r="E352" s="3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8"/>
      <c r="R352" s="8"/>
      <c r="S352" s="8"/>
      <c r="T352" s="8"/>
      <c r="U352" s="8"/>
    </row>
    <row r="353" spans="1:21" ht="14.4">
      <c r="A353" s="10"/>
      <c r="B353" s="25"/>
      <c r="C353" s="3"/>
      <c r="D353" s="3"/>
      <c r="E353" s="3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8"/>
      <c r="R353" s="8"/>
      <c r="S353" s="8"/>
      <c r="T353" s="8"/>
      <c r="U353" s="8"/>
    </row>
    <row r="354" spans="1:21" ht="14.4">
      <c r="A354" s="10"/>
      <c r="B354" s="25"/>
      <c r="C354" s="3"/>
      <c r="D354" s="3"/>
      <c r="E354" s="3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8"/>
      <c r="R354" s="8"/>
      <c r="S354" s="8"/>
      <c r="T354" s="8"/>
      <c r="U354" s="8"/>
    </row>
    <row r="355" spans="1:21" ht="14.4">
      <c r="A355" s="10"/>
      <c r="B355" s="25"/>
      <c r="C355" s="3"/>
      <c r="D355" s="3"/>
      <c r="E355" s="3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8"/>
      <c r="R355" s="8"/>
      <c r="S355" s="8"/>
      <c r="T355" s="8"/>
      <c r="U355" s="8"/>
    </row>
    <row r="356" spans="1:21" ht="14.4">
      <c r="A356" s="10"/>
      <c r="B356" s="25"/>
      <c r="C356" s="3"/>
      <c r="D356" s="3"/>
      <c r="E356" s="3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8"/>
      <c r="R356" s="8"/>
      <c r="S356" s="8"/>
      <c r="T356" s="8"/>
      <c r="U356" s="8"/>
    </row>
    <row r="357" spans="1:21" ht="14.4">
      <c r="A357" s="10"/>
      <c r="B357" s="25"/>
      <c r="C357" s="3"/>
      <c r="D357" s="3"/>
      <c r="E357" s="3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8"/>
      <c r="R357" s="8"/>
      <c r="S357" s="8"/>
      <c r="T357" s="8"/>
      <c r="U357" s="8"/>
    </row>
    <row r="358" spans="1:21" ht="14.4">
      <c r="A358" s="10"/>
      <c r="B358" s="25"/>
      <c r="C358" s="3"/>
      <c r="D358" s="3"/>
      <c r="E358" s="3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8"/>
      <c r="R358" s="8"/>
      <c r="S358" s="8"/>
      <c r="T358" s="8"/>
      <c r="U358" s="8"/>
    </row>
    <row r="359" spans="1:21" ht="14.4">
      <c r="A359" s="10"/>
      <c r="B359" s="25"/>
      <c r="C359" s="3"/>
      <c r="D359" s="3"/>
      <c r="E359" s="3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8"/>
      <c r="R359" s="8"/>
      <c r="S359" s="8"/>
      <c r="T359" s="8"/>
      <c r="U359" s="8"/>
    </row>
    <row r="360" spans="1:21" ht="14.4">
      <c r="A360" s="10"/>
      <c r="B360" s="25"/>
      <c r="C360" s="3"/>
      <c r="D360" s="3"/>
      <c r="E360" s="3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8"/>
      <c r="R360" s="8"/>
      <c r="S360" s="8"/>
      <c r="T360" s="8"/>
      <c r="U360" s="8"/>
    </row>
    <row r="361" spans="1:21" ht="14.4">
      <c r="A361" s="10"/>
      <c r="B361" s="25"/>
      <c r="C361" s="3"/>
      <c r="D361" s="3"/>
      <c r="E361" s="3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8"/>
      <c r="R361" s="8"/>
      <c r="S361" s="8"/>
      <c r="T361" s="8"/>
      <c r="U361" s="8"/>
    </row>
    <row r="362" spans="1:21" ht="14.4">
      <c r="A362" s="10"/>
      <c r="B362" s="25"/>
      <c r="C362" s="3"/>
      <c r="D362" s="3"/>
      <c r="E362" s="3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8"/>
      <c r="R362" s="8"/>
      <c r="S362" s="8"/>
      <c r="T362" s="8"/>
      <c r="U362" s="8"/>
    </row>
    <row r="363" spans="1:21" ht="14.4">
      <c r="A363" s="10"/>
      <c r="B363" s="25"/>
      <c r="C363" s="3"/>
      <c r="D363" s="3"/>
      <c r="E363" s="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8"/>
      <c r="R363" s="8"/>
      <c r="S363" s="8"/>
      <c r="T363" s="8"/>
      <c r="U363" s="8"/>
    </row>
    <row r="364" spans="1:21" ht="14.4">
      <c r="A364" s="10"/>
      <c r="B364" s="25"/>
      <c r="C364" s="3"/>
      <c r="D364" s="3"/>
      <c r="E364" s="3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8"/>
      <c r="R364" s="8"/>
      <c r="S364" s="8"/>
      <c r="T364" s="8"/>
      <c r="U364" s="8"/>
    </row>
    <row r="365" spans="1:21" ht="14.4">
      <c r="A365" s="10"/>
      <c r="B365" s="25"/>
      <c r="C365" s="3"/>
      <c r="D365" s="3"/>
      <c r="E365" s="3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8"/>
      <c r="R365" s="8"/>
      <c r="S365" s="8"/>
      <c r="T365" s="8"/>
      <c r="U365" s="8"/>
    </row>
    <row r="366" spans="1:21" ht="14.4">
      <c r="A366" s="10"/>
      <c r="B366" s="25"/>
      <c r="C366" s="3"/>
      <c r="D366" s="3"/>
      <c r="E366" s="3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8"/>
      <c r="R366" s="8"/>
      <c r="S366" s="8"/>
      <c r="T366" s="8"/>
      <c r="U366" s="8"/>
    </row>
    <row r="367" spans="1:21" ht="14.4">
      <c r="A367" s="10"/>
      <c r="B367" s="25"/>
      <c r="C367" s="3"/>
      <c r="D367" s="3"/>
      <c r="E367" s="3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8"/>
      <c r="R367" s="8"/>
      <c r="S367" s="8"/>
      <c r="T367" s="8"/>
      <c r="U367" s="8"/>
    </row>
    <row r="368" spans="1:21" ht="14.4">
      <c r="A368" s="10"/>
      <c r="B368" s="25"/>
      <c r="C368" s="3"/>
      <c r="D368" s="3"/>
      <c r="E368" s="3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8"/>
      <c r="R368" s="8"/>
      <c r="S368" s="8"/>
      <c r="T368" s="8"/>
      <c r="U368" s="8"/>
    </row>
    <row r="369" spans="1:21" ht="14.4">
      <c r="A369" s="10"/>
      <c r="B369" s="25"/>
      <c r="C369" s="3"/>
      <c r="D369" s="3"/>
      <c r="E369" s="3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8"/>
      <c r="R369" s="8"/>
      <c r="S369" s="8"/>
      <c r="T369" s="8"/>
      <c r="U369" s="8"/>
    </row>
    <row r="370" spans="1:21" ht="14.4">
      <c r="A370" s="10"/>
      <c r="B370" s="25"/>
      <c r="C370" s="3"/>
      <c r="D370" s="3"/>
      <c r="E370" s="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8"/>
      <c r="R370" s="8"/>
      <c r="S370" s="8"/>
      <c r="T370" s="8"/>
      <c r="U370" s="8"/>
    </row>
    <row r="371" spans="1:21" ht="14.4">
      <c r="A371" s="10"/>
      <c r="B371" s="25"/>
      <c r="C371" s="3"/>
      <c r="D371" s="3"/>
      <c r="E371" s="3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8"/>
      <c r="R371" s="8"/>
      <c r="S371" s="8"/>
      <c r="T371" s="8"/>
      <c r="U371" s="8"/>
    </row>
    <row r="372" spans="1:21" ht="14.4">
      <c r="A372" s="10"/>
      <c r="B372" s="25"/>
      <c r="C372" s="3"/>
      <c r="D372" s="3"/>
      <c r="E372" s="3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8"/>
      <c r="R372" s="8"/>
      <c r="S372" s="8"/>
      <c r="T372" s="8"/>
      <c r="U372" s="8"/>
    </row>
    <row r="373" spans="1:21" ht="14.4">
      <c r="A373" s="10"/>
      <c r="B373" s="25"/>
      <c r="C373" s="3"/>
      <c r="D373" s="3"/>
      <c r="E373" s="3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8"/>
      <c r="R373" s="8"/>
      <c r="S373" s="8"/>
      <c r="T373" s="8"/>
      <c r="U373" s="8"/>
    </row>
    <row r="374" spans="1:21" ht="14.4">
      <c r="A374" s="10"/>
      <c r="B374" s="25"/>
      <c r="C374" s="3"/>
      <c r="D374" s="3"/>
      <c r="E374" s="3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8"/>
      <c r="R374" s="8"/>
      <c r="S374" s="8"/>
      <c r="T374" s="8"/>
      <c r="U374" s="8"/>
    </row>
    <row r="375" spans="1:21" ht="14.4">
      <c r="A375" s="10"/>
      <c r="B375" s="25"/>
      <c r="C375" s="3"/>
      <c r="D375" s="3"/>
      <c r="E375" s="3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8"/>
      <c r="R375" s="8"/>
      <c r="S375" s="8"/>
      <c r="T375" s="8"/>
      <c r="U375" s="8"/>
    </row>
    <row r="376" spans="1:21" ht="14.4">
      <c r="A376" s="10"/>
      <c r="B376" s="25"/>
      <c r="C376" s="3"/>
      <c r="D376" s="3"/>
      <c r="E376" s="3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8"/>
      <c r="R376" s="8"/>
      <c r="S376" s="8"/>
      <c r="T376" s="8"/>
      <c r="U376" s="8"/>
    </row>
    <row r="377" spans="1:21" ht="14.4">
      <c r="A377" s="10"/>
      <c r="B377" s="25"/>
      <c r="C377" s="3"/>
      <c r="D377" s="3"/>
      <c r="E377" s="3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8"/>
      <c r="R377" s="8"/>
      <c r="S377" s="8"/>
      <c r="T377" s="8"/>
      <c r="U377" s="8"/>
    </row>
    <row r="378" spans="1:21" ht="14.4">
      <c r="A378" s="10"/>
      <c r="B378" s="25"/>
      <c r="C378" s="3"/>
      <c r="D378" s="3"/>
      <c r="E378" s="3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8"/>
      <c r="R378" s="8"/>
      <c r="S378" s="8"/>
      <c r="T378" s="8"/>
      <c r="U378" s="8"/>
    </row>
    <row r="379" spans="1:21" ht="14.4">
      <c r="A379" s="10"/>
      <c r="B379" s="25"/>
      <c r="C379" s="3"/>
      <c r="D379" s="3"/>
      <c r="E379" s="3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8"/>
      <c r="R379" s="8"/>
      <c r="S379" s="8"/>
      <c r="T379" s="8"/>
      <c r="U379" s="8"/>
    </row>
    <row r="380" spans="1:21" ht="14.4">
      <c r="A380" s="10"/>
      <c r="B380" s="25"/>
      <c r="C380" s="3"/>
      <c r="D380" s="3"/>
      <c r="E380" s="3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8"/>
      <c r="R380" s="8"/>
      <c r="S380" s="8"/>
      <c r="T380" s="8"/>
      <c r="U380" s="8"/>
    </row>
    <row r="381" spans="1:21" ht="14.4">
      <c r="A381" s="10"/>
      <c r="B381" s="25"/>
      <c r="C381" s="3"/>
      <c r="D381" s="3"/>
      <c r="E381" s="3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8"/>
      <c r="R381" s="8"/>
      <c r="S381" s="8"/>
      <c r="T381" s="8"/>
      <c r="U381" s="8"/>
    </row>
    <row r="382" spans="1:21" ht="14.4">
      <c r="A382" s="10"/>
      <c r="B382" s="25"/>
      <c r="C382" s="3"/>
      <c r="D382" s="3"/>
      <c r="E382" s="3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8"/>
      <c r="R382" s="8"/>
      <c r="S382" s="8"/>
      <c r="T382" s="8"/>
      <c r="U382" s="8"/>
    </row>
    <row r="383" spans="1:21" ht="14.4">
      <c r="A383" s="10"/>
      <c r="B383" s="25"/>
      <c r="C383" s="3"/>
      <c r="D383" s="3"/>
      <c r="E383" s="3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8"/>
      <c r="R383" s="8"/>
      <c r="S383" s="8"/>
      <c r="T383" s="8"/>
      <c r="U383" s="8"/>
    </row>
    <row r="384" spans="1:21" ht="14.4">
      <c r="A384" s="10"/>
      <c r="B384" s="25"/>
      <c r="C384" s="3"/>
      <c r="D384" s="3"/>
      <c r="E384" s="3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8"/>
      <c r="R384" s="8"/>
      <c r="S384" s="8"/>
      <c r="T384" s="8"/>
      <c r="U384" s="8"/>
    </row>
    <row r="385" spans="1:21" ht="14.4">
      <c r="A385" s="10"/>
      <c r="B385" s="25"/>
      <c r="C385" s="3"/>
      <c r="D385" s="3"/>
      <c r="E385" s="3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8"/>
      <c r="R385" s="8"/>
      <c r="S385" s="8"/>
      <c r="T385" s="8"/>
      <c r="U385" s="8"/>
    </row>
    <row r="386" spans="1:21" ht="14.4">
      <c r="A386" s="10"/>
      <c r="B386" s="25"/>
      <c r="C386" s="3"/>
      <c r="D386" s="3"/>
      <c r="E386" s="3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8"/>
      <c r="R386" s="8"/>
      <c r="S386" s="8"/>
      <c r="T386" s="8"/>
      <c r="U386" s="8"/>
    </row>
    <row r="387" spans="1:21" ht="14.4">
      <c r="A387" s="10"/>
      <c r="B387" s="25"/>
      <c r="C387" s="3"/>
      <c r="D387" s="3"/>
      <c r="E387" s="3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8"/>
      <c r="R387" s="8"/>
      <c r="S387" s="8"/>
      <c r="T387" s="8"/>
      <c r="U387" s="8"/>
    </row>
    <row r="388" spans="1:21" ht="14.4">
      <c r="A388" s="10"/>
      <c r="B388" s="25"/>
      <c r="C388" s="3"/>
      <c r="D388" s="3"/>
      <c r="E388" s="3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8"/>
      <c r="R388" s="8"/>
      <c r="S388" s="8"/>
      <c r="T388" s="8"/>
      <c r="U388" s="8"/>
    </row>
    <row r="389" spans="1:21" ht="14.4">
      <c r="A389" s="10"/>
      <c r="B389" s="25"/>
      <c r="C389" s="3"/>
      <c r="D389" s="3"/>
      <c r="E389" s="3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8"/>
      <c r="R389" s="8"/>
      <c r="S389" s="8"/>
      <c r="T389" s="8"/>
      <c r="U389" s="8"/>
    </row>
    <row r="390" spans="1:21" ht="14.4">
      <c r="A390" s="10"/>
      <c r="B390" s="25"/>
      <c r="C390" s="3"/>
      <c r="D390" s="3"/>
      <c r="E390" s="3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8"/>
      <c r="R390" s="8"/>
      <c r="S390" s="8"/>
      <c r="T390" s="8"/>
      <c r="U390" s="8"/>
    </row>
    <row r="391" spans="1:21" ht="14.4">
      <c r="A391" s="10"/>
      <c r="B391" s="25"/>
      <c r="C391" s="3"/>
      <c r="D391" s="3"/>
      <c r="E391" s="3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8"/>
      <c r="R391" s="8"/>
      <c r="S391" s="8"/>
      <c r="T391" s="8"/>
      <c r="U391" s="8"/>
    </row>
    <row r="392" spans="1:21" ht="14.4">
      <c r="A392" s="10"/>
      <c r="B392" s="25"/>
      <c r="C392" s="3"/>
      <c r="D392" s="3"/>
      <c r="E392" s="3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8"/>
      <c r="R392" s="8"/>
      <c r="S392" s="8"/>
      <c r="T392" s="8"/>
      <c r="U392" s="8"/>
    </row>
    <row r="393" spans="1:21" ht="14.4">
      <c r="A393" s="10"/>
      <c r="B393" s="25"/>
      <c r="C393" s="3"/>
      <c r="D393" s="3"/>
      <c r="E393" s="3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8"/>
      <c r="R393" s="8"/>
      <c r="S393" s="8"/>
      <c r="T393" s="8"/>
      <c r="U393" s="8"/>
    </row>
    <row r="394" spans="1:21" ht="14.4">
      <c r="A394" s="10"/>
      <c r="B394" s="25"/>
      <c r="C394" s="3"/>
      <c r="D394" s="3"/>
      <c r="E394" s="3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8"/>
      <c r="R394" s="8"/>
      <c r="S394" s="8"/>
      <c r="T394" s="8"/>
      <c r="U394" s="8"/>
    </row>
    <row r="395" spans="1:21" ht="14.4">
      <c r="A395" s="10"/>
      <c r="B395" s="25"/>
      <c r="C395" s="3"/>
      <c r="D395" s="3"/>
      <c r="E395" s="3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8"/>
      <c r="R395" s="8"/>
      <c r="S395" s="8"/>
      <c r="T395" s="8"/>
      <c r="U395" s="8"/>
    </row>
    <row r="396" spans="1:21" ht="14.4">
      <c r="A396" s="10"/>
      <c r="B396" s="25"/>
      <c r="C396" s="3"/>
      <c r="D396" s="3"/>
      <c r="E396" s="3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8"/>
      <c r="R396" s="8"/>
      <c r="S396" s="8"/>
      <c r="T396" s="8"/>
      <c r="U396" s="8"/>
    </row>
    <row r="397" spans="1:21" ht="14.4">
      <c r="A397" s="10"/>
      <c r="B397" s="25"/>
      <c r="C397" s="3"/>
      <c r="D397" s="3"/>
      <c r="E397" s="3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8"/>
      <c r="R397" s="8"/>
      <c r="S397" s="8"/>
      <c r="T397" s="8"/>
      <c r="U397" s="8"/>
    </row>
    <row r="398" spans="1:21" ht="14.4">
      <c r="A398" s="10"/>
      <c r="B398" s="25"/>
      <c r="C398" s="3"/>
      <c r="D398" s="3"/>
      <c r="E398" s="3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8"/>
      <c r="R398" s="8"/>
      <c r="S398" s="8"/>
      <c r="T398" s="8"/>
      <c r="U398" s="8"/>
    </row>
    <row r="399" spans="1:21" ht="14.4">
      <c r="A399" s="10"/>
      <c r="B399" s="25"/>
      <c r="C399" s="3"/>
      <c r="D399" s="3"/>
      <c r="E399" s="3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8"/>
      <c r="R399" s="8"/>
      <c r="S399" s="8"/>
      <c r="T399" s="8"/>
      <c r="U399" s="8"/>
    </row>
    <row r="400" spans="1:21" ht="14.4">
      <c r="A400" s="10"/>
      <c r="B400" s="25"/>
      <c r="C400" s="3"/>
      <c r="D400" s="3"/>
      <c r="E400" s="3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8"/>
      <c r="R400" s="8"/>
      <c r="S400" s="8"/>
      <c r="T400" s="8"/>
      <c r="U400" s="8"/>
    </row>
    <row r="401" spans="1:21" ht="14.4">
      <c r="A401" s="10"/>
      <c r="B401" s="25"/>
      <c r="C401" s="3"/>
      <c r="D401" s="3"/>
      <c r="E401" s="3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8"/>
      <c r="R401" s="8"/>
      <c r="S401" s="8"/>
      <c r="T401" s="8"/>
      <c r="U401" s="8"/>
    </row>
    <row r="402" spans="1:21" ht="14.4">
      <c r="A402" s="10"/>
      <c r="B402" s="25"/>
      <c r="C402" s="3"/>
      <c r="D402" s="3"/>
      <c r="E402" s="3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8"/>
      <c r="R402" s="8"/>
      <c r="S402" s="8"/>
      <c r="T402" s="8"/>
      <c r="U402" s="8"/>
    </row>
    <row r="403" spans="1:21" ht="14.4">
      <c r="A403" s="10"/>
      <c r="B403" s="25"/>
      <c r="C403" s="3"/>
      <c r="D403" s="3"/>
      <c r="E403" s="3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8"/>
      <c r="R403" s="8"/>
      <c r="S403" s="8"/>
      <c r="T403" s="8"/>
      <c r="U403" s="8"/>
    </row>
    <row r="404" spans="1:21" ht="14.4">
      <c r="A404" s="10"/>
      <c r="B404" s="25"/>
      <c r="C404" s="3"/>
      <c r="D404" s="3"/>
      <c r="E404" s="3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8"/>
      <c r="R404" s="8"/>
      <c r="S404" s="8"/>
      <c r="T404" s="8"/>
      <c r="U404" s="8"/>
    </row>
    <row r="405" spans="1:21" ht="14.4">
      <c r="A405" s="10"/>
      <c r="B405" s="25"/>
      <c r="C405" s="3"/>
      <c r="D405" s="3"/>
      <c r="E405" s="3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8"/>
      <c r="R405" s="8"/>
      <c r="S405" s="8"/>
      <c r="T405" s="8"/>
      <c r="U405" s="8"/>
    </row>
    <row r="406" spans="1:21" ht="14.4">
      <c r="A406" s="10"/>
      <c r="B406" s="25"/>
      <c r="C406" s="3"/>
      <c r="D406" s="3"/>
      <c r="E406" s="3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8"/>
      <c r="R406" s="8"/>
      <c r="S406" s="8"/>
      <c r="T406" s="8"/>
      <c r="U406" s="8"/>
    </row>
    <row r="407" spans="1:21" ht="14.4">
      <c r="A407" s="10"/>
      <c r="B407" s="25"/>
      <c r="C407" s="3"/>
      <c r="D407" s="3"/>
      <c r="E407" s="3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8"/>
      <c r="R407" s="8"/>
      <c r="S407" s="8"/>
      <c r="T407" s="8"/>
      <c r="U407" s="8"/>
    </row>
    <row r="408" spans="1:21" ht="14.4">
      <c r="A408" s="10"/>
      <c r="B408" s="25"/>
      <c r="C408" s="3"/>
      <c r="D408" s="3"/>
      <c r="E408" s="3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8"/>
      <c r="R408" s="8"/>
      <c r="S408" s="8"/>
      <c r="T408" s="8"/>
      <c r="U408" s="8"/>
    </row>
    <row r="409" spans="1:21" ht="14.4">
      <c r="A409" s="10"/>
      <c r="B409" s="25"/>
      <c r="C409" s="3"/>
      <c r="D409" s="3"/>
      <c r="E409" s="3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8"/>
      <c r="R409" s="8"/>
      <c r="S409" s="8"/>
      <c r="T409" s="8"/>
      <c r="U409" s="8"/>
    </row>
    <row r="410" spans="1:21" ht="14.4">
      <c r="A410" s="10"/>
      <c r="B410" s="25"/>
      <c r="C410" s="3"/>
      <c r="D410" s="3"/>
      <c r="E410" s="3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8"/>
      <c r="R410" s="8"/>
      <c r="S410" s="8"/>
      <c r="T410" s="8"/>
      <c r="U410" s="8"/>
    </row>
    <row r="411" spans="1:21" ht="14.4">
      <c r="A411" s="10"/>
      <c r="B411" s="25"/>
      <c r="C411" s="3"/>
      <c r="D411" s="3"/>
      <c r="E411" s="3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8"/>
      <c r="R411" s="8"/>
      <c r="S411" s="8"/>
      <c r="T411" s="8"/>
      <c r="U411" s="8"/>
    </row>
    <row r="412" spans="1:21" ht="14.4">
      <c r="A412" s="10"/>
      <c r="B412" s="25"/>
      <c r="C412" s="3"/>
      <c r="D412" s="3"/>
      <c r="E412" s="3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8"/>
      <c r="R412" s="8"/>
      <c r="S412" s="8"/>
      <c r="T412" s="8"/>
      <c r="U412" s="8"/>
    </row>
    <row r="413" spans="1:21" ht="14.4">
      <c r="A413" s="10"/>
      <c r="B413" s="25"/>
      <c r="C413" s="3"/>
      <c r="D413" s="3"/>
      <c r="E413" s="3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8"/>
      <c r="R413" s="8"/>
      <c r="S413" s="8"/>
      <c r="T413" s="8"/>
      <c r="U413" s="8"/>
    </row>
    <row r="414" spans="1:21" ht="14.4">
      <c r="A414" s="10"/>
      <c r="B414" s="25"/>
      <c r="C414" s="3"/>
      <c r="D414" s="3"/>
      <c r="E414" s="3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8"/>
      <c r="R414" s="8"/>
      <c r="S414" s="8"/>
      <c r="T414" s="8"/>
      <c r="U414" s="8"/>
    </row>
    <row r="415" spans="1:21" ht="14.4">
      <c r="A415" s="10"/>
      <c r="B415" s="25"/>
      <c r="C415" s="3"/>
      <c r="D415" s="3"/>
      <c r="E415" s="3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8"/>
      <c r="R415" s="8"/>
      <c r="S415" s="8"/>
      <c r="T415" s="8"/>
      <c r="U415" s="8"/>
    </row>
    <row r="416" spans="1:21" ht="14.4">
      <c r="A416" s="10"/>
      <c r="B416" s="25"/>
      <c r="C416" s="3"/>
      <c r="D416" s="3"/>
      <c r="E416" s="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8"/>
      <c r="R416" s="8"/>
      <c r="S416" s="8"/>
      <c r="T416" s="8"/>
      <c r="U416" s="8"/>
    </row>
    <row r="417" spans="1:21" ht="14.4">
      <c r="A417" s="10"/>
      <c r="B417" s="25"/>
      <c r="C417" s="3"/>
      <c r="D417" s="3"/>
      <c r="E417" s="3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8"/>
      <c r="R417" s="8"/>
      <c r="S417" s="8"/>
      <c r="T417" s="8"/>
      <c r="U417" s="8"/>
    </row>
    <row r="418" spans="1:21" ht="14.4">
      <c r="A418" s="10"/>
      <c r="B418" s="25"/>
      <c r="C418" s="3"/>
      <c r="D418" s="3"/>
      <c r="E418" s="3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8"/>
      <c r="R418" s="8"/>
      <c r="S418" s="8"/>
      <c r="T418" s="8"/>
      <c r="U418" s="8"/>
    </row>
    <row r="419" spans="1:21" ht="14.4">
      <c r="A419" s="10"/>
      <c r="B419" s="25"/>
      <c r="C419" s="3"/>
      <c r="D419" s="3"/>
      <c r="E419" s="3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8"/>
      <c r="R419" s="8"/>
      <c r="S419" s="8"/>
      <c r="T419" s="8"/>
      <c r="U419" s="8"/>
    </row>
    <row r="420" spans="1:21" ht="14.4">
      <c r="A420" s="10"/>
      <c r="B420" s="25"/>
      <c r="C420" s="3"/>
      <c r="D420" s="3"/>
      <c r="E420" s="3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8"/>
      <c r="R420" s="8"/>
      <c r="S420" s="8"/>
      <c r="T420" s="8"/>
      <c r="U420" s="8"/>
    </row>
    <row r="421" spans="1:21" ht="14.4">
      <c r="A421" s="10"/>
      <c r="B421" s="25"/>
      <c r="C421" s="3"/>
      <c r="D421" s="3"/>
      <c r="E421" s="3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8"/>
      <c r="R421" s="8"/>
      <c r="S421" s="8"/>
      <c r="T421" s="8"/>
      <c r="U421" s="8"/>
    </row>
    <row r="422" spans="1:21" ht="14.4">
      <c r="A422" s="10"/>
      <c r="B422" s="25"/>
      <c r="C422" s="3"/>
      <c r="D422" s="3"/>
      <c r="E422" s="3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8"/>
      <c r="R422" s="8"/>
      <c r="S422" s="8"/>
      <c r="T422" s="8"/>
      <c r="U422" s="8"/>
    </row>
    <row r="423" spans="1:21" ht="14.4">
      <c r="A423" s="10"/>
      <c r="B423" s="25"/>
      <c r="C423" s="3"/>
      <c r="D423" s="3"/>
      <c r="E423" s="3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8"/>
      <c r="R423" s="8"/>
      <c r="S423" s="8"/>
      <c r="T423" s="8"/>
      <c r="U423" s="8"/>
    </row>
    <row r="424" spans="1:21" ht="14.4">
      <c r="A424" s="10"/>
      <c r="B424" s="25"/>
      <c r="C424" s="3"/>
      <c r="D424" s="3"/>
      <c r="E424" s="3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8"/>
      <c r="R424" s="8"/>
      <c r="S424" s="8"/>
      <c r="T424" s="8"/>
      <c r="U424" s="8"/>
    </row>
    <row r="425" spans="1:21" ht="14.4">
      <c r="A425" s="10"/>
      <c r="B425" s="25"/>
      <c r="C425" s="3"/>
      <c r="D425" s="3"/>
      <c r="E425" s="3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8"/>
      <c r="R425" s="8"/>
      <c r="S425" s="8"/>
      <c r="T425" s="8"/>
      <c r="U425" s="8"/>
    </row>
    <row r="426" spans="1:21" ht="14.4">
      <c r="A426" s="10"/>
      <c r="B426" s="25"/>
      <c r="C426" s="3"/>
      <c r="D426" s="3"/>
      <c r="E426" s="3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8"/>
      <c r="R426" s="8"/>
      <c r="S426" s="8"/>
      <c r="T426" s="8"/>
      <c r="U426" s="8"/>
    </row>
    <row r="427" spans="1:21" ht="14.4">
      <c r="A427" s="10"/>
      <c r="B427" s="25"/>
      <c r="C427" s="3"/>
      <c r="D427" s="3"/>
      <c r="E427" s="3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8"/>
      <c r="R427" s="8"/>
      <c r="S427" s="8"/>
      <c r="T427" s="8"/>
      <c r="U427" s="8"/>
    </row>
    <row r="428" spans="1:21" ht="14.4">
      <c r="A428" s="10"/>
      <c r="B428" s="25"/>
      <c r="C428" s="3"/>
      <c r="D428" s="3"/>
      <c r="E428" s="3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8"/>
      <c r="R428" s="8"/>
      <c r="S428" s="8"/>
      <c r="T428" s="8"/>
      <c r="U428" s="8"/>
    </row>
    <row r="429" spans="1:21" ht="14.4">
      <c r="A429" s="10"/>
      <c r="B429" s="25"/>
      <c r="C429" s="3"/>
      <c r="D429" s="3"/>
      <c r="E429" s="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8"/>
      <c r="R429" s="8"/>
      <c r="S429" s="8"/>
      <c r="T429" s="8"/>
      <c r="U429" s="8"/>
    </row>
    <row r="430" spans="1:21" ht="14.4">
      <c r="A430" s="10"/>
      <c r="B430" s="25"/>
      <c r="C430" s="3"/>
      <c r="D430" s="3"/>
      <c r="E430" s="3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8"/>
      <c r="R430" s="8"/>
      <c r="S430" s="8"/>
      <c r="T430" s="8"/>
      <c r="U430" s="8"/>
    </row>
    <row r="431" spans="1:21" ht="14.4">
      <c r="A431" s="10"/>
      <c r="B431" s="25"/>
      <c r="C431" s="3"/>
      <c r="D431" s="3"/>
      <c r="E431" s="3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8"/>
      <c r="R431" s="8"/>
      <c r="S431" s="8"/>
      <c r="T431" s="8"/>
      <c r="U431" s="8"/>
    </row>
    <row r="432" spans="1:21" ht="14.4">
      <c r="A432" s="10"/>
      <c r="B432" s="25"/>
      <c r="C432" s="3"/>
      <c r="D432" s="3"/>
      <c r="E432" s="3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8"/>
      <c r="R432" s="8"/>
      <c r="S432" s="8"/>
      <c r="T432" s="8"/>
      <c r="U432" s="8"/>
    </row>
    <row r="433" spans="1:21" ht="14.4">
      <c r="A433" s="10"/>
      <c r="B433" s="25"/>
      <c r="C433" s="3"/>
      <c r="D433" s="3"/>
      <c r="E433" s="3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8"/>
      <c r="R433" s="8"/>
      <c r="S433" s="8"/>
      <c r="T433" s="8"/>
      <c r="U433" s="8"/>
    </row>
    <row r="434" spans="1:21" ht="14.4">
      <c r="A434" s="10"/>
      <c r="B434" s="25"/>
      <c r="C434" s="3"/>
      <c r="D434" s="3"/>
      <c r="E434" s="3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8"/>
      <c r="R434" s="8"/>
      <c r="S434" s="8"/>
      <c r="T434" s="8"/>
      <c r="U434" s="8"/>
    </row>
    <row r="435" spans="1:21" ht="14.4">
      <c r="A435" s="10"/>
      <c r="B435" s="25"/>
      <c r="C435" s="3"/>
      <c r="D435" s="3"/>
      <c r="E435" s="3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8"/>
      <c r="R435" s="8"/>
      <c r="S435" s="8"/>
      <c r="T435" s="8"/>
      <c r="U435" s="8"/>
    </row>
    <row r="436" spans="1:21" ht="14.4">
      <c r="A436" s="10"/>
      <c r="B436" s="25"/>
      <c r="C436" s="3"/>
      <c r="D436" s="3"/>
      <c r="E436" s="3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8"/>
      <c r="R436" s="8"/>
      <c r="S436" s="8"/>
      <c r="T436" s="8"/>
      <c r="U436" s="8"/>
    </row>
    <row r="437" spans="1:21" ht="14.4">
      <c r="A437" s="10"/>
      <c r="B437" s="25"/>
      <c r="C437" s="3"/>
      <c r="D437" s="3"/>
      <c r="E437" s="3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8"/>
      <c r="R437" s="8"/>
      <c r="S437" s="8"/>
      <c r="T437" s="8"/>
      <c r="U437" s="8"/>
    </row>
    <row r="438" spans="1:21" ht="14.4">
      <c r="A438" s="10"/>
      <c r="B438" s="25"/>
      <c r="C438" s="3"/>
      <c r="D438" s="3"/>
      <c r="E438" s="3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8"/>
      <c r="R438" s="8"/>
      <c r="S438" s="8"/>
      <c r="T438" s="8"/>
      <c r="U438" s="8"/>
    </row>
    <row r="439" spans="1:21" ht="14.4">
      <c r="A439" s="10"/>
      <c r="B439" s="25"/>
      <c r="C439" s="3"/>
      <c r="D439" s="3"/>
      <c r="E439" s="3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8"/>
      <c r="R439" s="8"/>
      <c r="S439" s="8"/>
      <c r="T439" s="8"/>
      <c r="U439" s="8"/>
    </row>
    <row r="440" spans="1:21" ht="14.4">
      <c r="A440" s="10"/>
      <c r="B440" s="25"/>
      <c r="C440" s="3"/>
      <c r="D440" s="3"/>
      <c r="E440" s="3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8"/>
      <c r="R440" s="8"/>
      <c r="S440" s="8"/>
      <c r="T440" s="8"/>
      <c r="U440" s="8"/>
    </row>
    <row r="441" spans="1:21" ht="14.4">
      <c r="A441" s="10"/>
      <c r="B441" s="25"/>
      <c r="C441" s="3"/>
      <c r="D441" s="3"/>
      <c r="E441" s="3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8"/>
      <c r="R441" s="8"/>
      <c r="S441" s="8"/>
      <c r="T441" s="8"/>
      <c r="U441" s="8"/>
    </row>
    <row r="442" spans="1:21" ht="14.4">
      <c r="A442" s="10"/>
      <c r="B442" s="25"/>
      <c r="C442" s="3"/>
      <c r="D442" s="3"/>
      <c r="E442" s="3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8"/>
      <c r="R442" s="8"/>
      <c r="S442" s="8"/>
      <c r="T442" s="8"/>
      <c r="U442" s="8"/>
    </row>
    <row r="443" spans="1:21" ht="14.4">
      <c r="A443" s="10"/>
      <c r="B443" s="25"/>
      <c r="C443" s="3"/>
      <c r="D443" s="3"/>
      <c r="E443" s="3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8"/>
      <c r="R443" s="8"/>
      <c r="S443" s="8"/>
      <c r="T443" s="8"/>
      <c r="U443" s="8"/>
    </row>
    <row r="444" spans="1:21" ht="14.4">
      <c r="A444" s="10"/>
      <c r="B444" s="25"/>
      <c r="C444" s="3"/>
      <c r="D444" s="3"/>
      <c r="E444" s="3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8"/>
      <c r="R444" s="8"/>
      <c r="S444" s="8"/>
      <c r="T444" s="8"/>
      <c r="U444" s="8"/>
    </row>
    <row r="445" spans="1:21" ht="14.4">
      <c r="A445" s="10"/>
      <c r="B445" s="25"/>
      <c r="C445" s="3"/>
      <c r="D445" s="3"/>
      <c r="E445" s="3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8"/>
      <c r="R445" s="8"/>
      <c r="S445" s="8"/>
      <c r="T445" s="8"/>
      <c r="U445" s="8"/>
    </row>
    <row r="446" spans="1:21" ht="14.4">
      <c r="A446" s="10"/>
      <c r="B446" s="25"/>
      <c r="C446" s="3"/>
      <c r="D446" s="3"/>
      <c r="E446" s="3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8"/>
      <c r="R446" s="8"/>
      <c r="S446" s="8"/>
      <c r="T446" s="8"/>
      <c r="U446" s="8"/>
    </row>
    <row r="447" spans="1:21" ht="14.4">
      <c r="A447" s="10"/>
      <c r="B447" s="25"/>
      <c r="C447" s="3"/>
      <c r="D447" s="3"/>
      <c r="E447" s="3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8"/>
      <c r="R447" s="8"/>
      <c r="S447" s="8"/>
      <c r="T447" s="8"/>
      <c r="U447" s="8"/>
    </row>
    <row r="448" spans="1:21" ht="14.4">
      <c r="A448" s="10"/>
      <c r="B448" s="25"/>
      <c r="C448" s="3"/>
      <c r="D448" s="3"/>
      <c r="E448" s="3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8"/>
      <c r="R448" s="8"/>
      <c r="S448" s="8"/>
      <c r="T448" s="8"/>
      <c r="U448" s="8"/>
    </row>
    <row r="449" spans="1:21" ht="14.4">
      <c r="A449" s="10"/>
      <c r="B449" s="25"/>
      <c r="C449" s="3"/>
      <c r="D449" s="3"/>
      <c r="E449" s="3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8"/>
      <c r="R449" s="8"/>
      <c r="S449" s="8"/>
      <c r="T449" s="8"/>
      <c r="U449" s="8"/>
    </row>
    <row r="450" spans="1:21" ht="14.4">
      <c r="A450" s="10"/>
      <c r="B450" s="25"/>
      <c r="C450" s="3"/>
      <c r="D450" s="3"/>
      <c r="E450" s="3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8"/>
      <c r="R450" s="8"/>
      <c r="S450" s="8"/>
      <c r="T450" s="8"/>
      <c r="U450" s="8"/>
    </row>
    <row r="451" spans="1:21" ht="14.4">
      <c r="A451" s="10"/>
      <c r="B451" s="25"/>
      <c r="C451" s="3"/>
      <c r="D451" s="3"/>
      <c r="E451" s="3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8"/>
      <c r="R451" s="8"/>
      <c r="S451" s="8"/>
      <c r="T451" s="8"/>
      <c r="U451" s="8"/>
    </row>
    <row r="452" spans="1:21" ht="14.4">
      <c r="A452" s="10"/>
      <c r="B452" s="25"/>
      <c r="C452" s="3"/>
      <c r="D452" s="3"/>
      <c r="E452" s="3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8"/>
      <c r="R452" s="8"/>
      <c r="S452" s="8"/>
      <c r="T452" s="8"/>
      <c r="U452" s="8"/>
    </row>
    <row r="453" spans="1:21" ht="14.4">
      <c r="A453" s="10"/>
      <c r="B453" s="25"/>
      <c r="C453" s="3"/>
      <c r="D453" s="3"/>
      <c r="E453" s="3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8"/>
      <c r="R453" s="8"/>
      <c r="S453" s="8"/>
      <c r="T453" s="8"/>
      <c r="U453" s="8"/>
    </row>
    <row r="454" spans="1:21" ht="14.4">
      <c r="A454" s="10"/>
      <c r="B454" s="25"/>
      <c r="C454" s="3"/>
      <c r="D454" s="3"/>
      <c r="E454" s="3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8"/>
      <c r="R454" s="8"/>
      <c r="S454" s="8"/>
      <c r="T454" s="8"/>
      <c r="U454" s="8"/>
    </row>
    <row r="455" spans="1:21" ht="14.4">
      <c r="A455" s="10"/>
      <c r="B455" s="25"/>
      <c r="C455" s="3"/>
      <c r="D455" s="3"/>
      <c r="E455" s="3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8"/>
      <c r="R455" s="8"/>
      <c r="S455" s="8"/>
      <c r="T455" s="8"/>
      <c r="U455" s="8"/>
    </row>
    <row r="456" spans="1:21" ht="14.4">
      <c r="A456" s="10"/>
      <c r="B456" s="25"/>
      <c r="C456" s="3"/>
      <c r="D456" s="3"/>
      <c r="E456" s="3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8"/>
      <c r="R456" s="8"/>
      <c r="S456" s="8"/>
      <c r="T456" s="8"/>
      <c r="U456" s="8"/>
    </row>
    <row r="457" spans="1:21" ht="14.4">
      <c r="A457" s="10"/>
      <c r="B457" s="25"/>
      <c r="C457" s="3"/>
      <c r="D457" s="3"/>
      <c r="E457" s="3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8"/>
      <c r="R457" s="8"/>
      <c r="S457" s="8"/>
      <c r="T457" s="8"/>
      <c r="U457" s="8"/>
    </row>
    <row r="458" spans="1:21" ht="14.4">
      <c r="A458" s="10"/>
      <c r="B458" s="25"/>
      <c r="C458" s="3"/>
      <c r="D458" s="3"/>
      <c r="E458" s="3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8"/>
      <c r="R458" s="8"/>
      <c r="S458" s="8"/>
      <c r="T458" s="8"/>
      <c r="U458" s="8"/>
    </row>
    <row r="459" spans="1:21" ht="14.4">
      <c r="A459" s="10"/>
      <c r="B459" s="25"/>
      <c r="C459" s="3"/>
      <c r="D459" s="3"/>
      <c r="E459" s="3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8"/>
      <c r="R459" s="8"/>
      <c r="S459" s="8"/>
      <c r="T459" s="8"/>
      <c r="U459" s="8"/>
    </row>
    <row r="460" spans="1:21" ht="14.4">
      <c r="A460" s="10"/>
      <c r="B460" s="25"/>
      <c r="C460" s="3"/>
      <c r="D460" s="3"/>
      <c r="E460" s="3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8"/>
      <c r="R460" s="8"/>
      <c r="S460" s="8"/>
      <c r="T460" s="8"/>
      <c r="U460" s="8"/>
    </row>
    <row r="461" spans="1:21" ht="14.4">
      <c r="A461" s="10"/>
      <c r="B461" s="25"/>
      <c r="C461" s="3"/>
      <c r="D461" s="3"/>
      <c r="E461" s="3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8"/>
      <c r="R461" s="8"/>
      <c r="S461" s="8"/>
      <c r="T461" s="8"/>
      <c r="U461" s="8"/>
    </row>
    <row r="462" spans="1:21" ht="14.4">
      <c r="A462" s="10"/>
      <c r="B462" s="25"/>
      <c r="C462" s="3"/>
      <c r="D462" s="3"/>
      <c r="E462" s="3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8"/>
      <c r="R462" s="8"/>
      <c r="S462" s="8"/>
      <c r="T462" s="8"/>
      <c r="U462" s="8"/>
    </row>
    <row r="463" spans="1:21" ht="14.4">
      <c r="A463" s="10"/>
      <c r="B463" s="25"/>
      <c r="C463" s="3"/>
      <c r="D463" s="3"/>
      <c r="E463" s="3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8"/>
      <c r="R463" s="8"/>
      <c r="S463" s="8"/>
      <c r="T463" s="8"/>
      <c r="U463" s="8"/>
    </row>
    <row r="464" spans="1:21" ht="14.4">
      <c r="A464" s="10"/>
      <c r="B464" s="25"/>
      <c r="C464" s="3"/>
      <c r="D464" s="3"/>
      <c r="E464" s="3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8"/>
      <c r="R464" s="8"/>
      <c r="S464" s="8"/>
      <c r="T464" s="8"/>
      <c r="U464" s="8"/>
    </row>
    <row r="465" spans="1:21" ht="14.4">
      <c r="A465" s="10"/>
      <c r="B465" s="25"/>
      <c r="C465" s="3"/>
      <c r="D465" s="3"/>
      <c r="E465" s="3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8"/>
      <c r="R465" s="8"/>
      <c r="S465" s="8"/>
      <c r="T465" s="8"/>
      <c r="U465" s="8"/>
    </row>
    <row r="466" spans="1:21" ht="14.4">
      <c r="A466" s="10"/>
      <c r="B466" s="25"/>
      <c r="C466" s="3"/>
      <c r="D466" s="3"/>
      <c r="E466" s="3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8"/>
      <c r="R466" s="8"/>
      <c r="S466" s="8"/>
      <c r="T466" s="8"/>
      <c r="U466" s="8"/>
    </row>
    <row r="467" spans="1:21" ht="14.4">
      <c r="A467" s="10"/>
      <c r="B467" s="25"/>
      <c r="C467" s="3"/>
      <c r="D467" s="3"/>
      <c r="E467" s="3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8"/>
      <c r="R467" s="8"/>
      <c r="S467" s="8"/>
      <c r="T467" s="8"/>
      <c r="U467" s="8"/>
    </row>
    <row r="468" spans="1:21" ht="14.4">
      <c r="A468" s="10"/>
      <c r="B468" s="25"/>
      <c r="C468" s="3"/>
      <c r="D468" s="3"/>
      <c r="E468" s="3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8"/>
      <c r="R468" s="8"/>
      <c r="S468" s="8"/>
      <c r="T468" s="8"/>
      <c r="U468" s="8"/>
    </row>
    <row r="469" spans="1:21" ht="14.4">
      <c r="A469" s="10"/>
      <c r="B469" s="25"/>
      <c r="C469" s="3"/>
      <c r="D469" s="3"/>
      <c r="E469" s="3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8"/>
      <c r="R469" s="8"/>
      <c r="S469" s="8"/>
      <c r="T469" s="8"/>
      <c r="U469" s="8"/>
    </row>
    <row r="470" spans="1:21" ht="14.4">
      <c r="A470" s="10"/>
      <c r="B470" s="25"/>
      <c r="C470" s="3"/>
      <c r="D470" s="3"/>
      <c r="E470" s="3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8"/>
      <c r="R470" s="8"/>
      <c r="S470" s="8"/>
      <c r="T470" s="8"/>
      <c r="U470" s="8"/>
    </row>
    <row r="471" spans="1:21" ht="14.4">
      <c r="A471" s="10"/>
      <c r="B471" s="25"/>
      <c r="C471" s="3"/>
      <c r="D471" s="3"/>
      <c r="E471" s="3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8"/>
      <c r="R471" s="8"/>
      <c r="S471" s="8"/>
      <c r="T471" s="8"/>
      <c r="U471" s="8"/>
    </row>
    <row r="472" spans="1:21" ht="14.4">
      <c r="A472" s="10"/>
      <c r="B472" s="25"/>
      <c r="C472" s="3"/>
      <c r="D472" s="3"/>
      <c r="E472" s="3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8"/>
      <c r="R472" s="8"/>
      <c r="S472" s="8"/>
      <c r="T472" s="8"/>
      <c r="U472" s="8"/>
    </row>
    <row r="473" spans="1:21" ht="14.4">
      <c r="A473" s="10"/>
      <c r="B473" s="25"/>
      <c r="C473" s="3"/>
      <c r="D473" s="3"/>
      <c r="E473" s="3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8"/>
      <c r="R473" s="8"/>
      <c r="S473" s="8"/>
      <c r="T473" s="8"/>
      <c r="U473" s="8"/>
    </row>
    <row r="474" spans="1:21" ht="14.4">
      <c r="A474" s="10"/>
      <c r="B474" s="25"/>
      <c r="C474" s="3"/>
      <c r="D474" s="3"/>
      <c r="E474" s="3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8"/>
      <c r="R474" s="8"/>
      <c r="S474" s="8"/>
      <c r="T474" s="8"/>
      <c r="U474" s="8"/>
    </row>
    <row r="475" spans="1:21" ht="14.4">
      <c r="A475" s="10"/>
      <c r="B475" s="25"/>
      <c r="C475" s="3"/>
      <c r="D475" s="3"/>
      <c r="E475" s="3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8"/>
      <c r="R475" s="8"/>
      <c r="S475" s="8"/>
      <c r="T475" s="8"/>
      <c r="U475" s="8"/>
    </row>
    <row r="476" spans="1:21" ht="14.4">
      <c r="A476" s="10"/>
      <c r="B476" s="25"/>
      <c r="C476" s="3"/>
      <c r="D476" s="3"/>
      <c r="E476" s="3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8"/>
      <c r="R476" s="8"/>
      <c r="S476" s="8"/>
      <c r="T476" s="8"/>
      <c r="U476" s="8"/>
    </row>
    <row r="477" spans="1:21" ht="14.4">
      <c r="A477" s="10"/>
      <c r="B477" s="25"/>
      <c r="C477" s="3"/>
      <c r="D477" s="3"/>
      <c r="E477" s="3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8"/>
      <c r="R477" s="8"/>
      <c r="S477" s="8"/>
      <c r="T477" s="8"/>
      <c r="U477" s="8"/>
    </row>
    <row r="478" spans="1:21" ht="14.4">
      <c r="A478" s="10"/>
      <c r="B478" s="25"/>
      <c r="C478" s="3"/>
      <c r="D478" s="3"/>
      <c r="E478" s="3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8"/>
      <c r="R478" s="8"/>
      <c r="S478" s="8"/>
      <c r="T478" s="8"/>
      <c r="U478" s="8"/>
    </row>
    <row r="479" spans="1:21" ht="14.4">
      <c r="A479" s="10"/>
      <c r="B479" s="25"/>
      <c r="C479" s="3"/>
      <c r="D479" s="3"/>
      <c r="E479" s="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8"/>
      <c r="R479" s="8"/>
      <c r="S479" s="8"/>
      <c r="T479" s="8"/>
      <c r="U479" s="8"/>
    </row>
    <row r="480" spans="1:21" ht="14.4">
      <c r="A480" s="10"/>
      <c r="B480" s="25"/>
      <c r="C480" s="3"/>
      <c r="D480" s="3"/>
      <c r="E480" s="3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8"/>
      <c r="R480" s="8"/>
      <c r="S480" s="8"/>
      <c r="T480" s="8"/>
      <c r="U480" s="8"/>
    </row>
    <row r="481" spans="1:21" ht="14.4">
      <c r="A481" s="10"/>
      <c r="B481" s="25"/>
      <c r="C481" s="3"/>
      <c r="D481" s="3"/>
      <c r="E481" s="3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8"/>
      <c r="R481" s="8"/>
      <c r="S481" s="8"/>
      <c r="T481" s="8"/>
      <c r="U481" s="8"/>
    </row>
    <row r="482" spans="1:21" ht="14.4">
      <c r="A482" s="10"/>
      <c r="B482" s="25"/>
      <c r="C482" s="3"/>
      <c r="D482" s="3"/>
      <c r="E482" s="3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8"/>
      <c r="R482" s="8"/>
      <c r="S482" s="8"/>
      <c r="T482" s="8"/>
      <c r="U482" s="8"/>
    </row>
    <row r="483" spans="1:21" ht="14.4">
      <c r="A483" s="10"/>
      <c r="B483" s="25"/>
      <c r="C483" s="3"/>
      <c r="D483" s="3"/>
      <c r="E483" s="3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8"/>
      <c r="R483" s="8"/>
      <c r="S483" s="8"/>
      <c r="T483" s="8"/>
      <c r="U483" s="8"/>
    </row>
    <row r="484" spans="1:21" ht="14.4">
      <c r="A484" s="10"/>
      <c r="B484" s="25"/>
      <c r="C484" s="3"/>
      <c r="D484" s="3"/>
      <c r="E484" s="3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8"/>
      <c r="R484" s="8"/>
      <c r="S484" s="8"/>
      <c r="T484" s="8"/>
      <c r="U484" s="8"/>
    </row>
    <row r="485" spans="1:21" ht="14.4">
      <c r="A485" s="10"/>
      <c r="B485" s="25"/>
      <c r="C485" s="3"/>
      <c r="D485" s="3"/>
      <c r="E485" s="3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8"/>
      <c r="R485" s="8"/>
      <c r="S485" s="8"/>
      <c r="T485" s="8"/>
      <c r="U485" s="8"/>
    </row>
    <row r="486" spans="1:21" ht="14.4">
      <c r="A486" s="10"/>
      <c r="B486" s="25"/>
      <c r="C486" s="3"/>
      <c r="D486" s="3"/>
      <c r="E486" s="3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8"/>
      <c r="R486" s="8"/>
      <c r="S486" s="8"/>
      <c r="T486" s="8"/>
      <c r="U486" s="8"/>
    </row>
    <row r="487" spans="1:21" ht="14.4">
      <c r="A487" s="10"/>
      <c r="B487" s="25"/>
      <c r="C487" s="3"/>
      <c r="D487" s="3"/>
      <c r="E487" s="3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8"/>
      <c r="R487" s="8"/>
      <c r="S487" s="8"/>
      <c r="T487" s="8"/>
      <c r="U487" s="8"/>
    </row>
    <row r="488" spans="1:21" ht="14.4">
      <c r="A488" s="10"/>
      <c r="B488" s="25"/>
      <c r="C488" s="3"/>
      <c r="D488" s="3"/>
      <c r="E488" s="3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8"/>
      <c r="R488" s="8"/>
      <c r="S488" s="8"/>
      <c r="T488" s="8"/>
      <c r="U488" s="8"/>
    </row>
    <row r="489" spans="1:21" ht="14.4">
      <c r="A489" s="10"/>
      <c r="B489" s="25"/>
      <c r="C489" s="3"/>
      <c r="D489" s="3"/>
      <c r="E489" s="3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8"/>
      <c r="R489" s="8"/>
      <c r="S489" s="8"/>
      <c r="T489" s="8"/>
      <c r="U489" s="8"/>
    </row>
    <row r="490" spans="1:21" ht="14.4">
      <c r="A490" s="10"/>
      <c r="B490" s="25"/>
      <c r="C490" s="3"/>
      <c r="D490" s="3"/>
      <c r="E490" s="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8"/>
      <c r="R490" s="8"/>
      <c r="S490" s="8"/>
      <c r="T490" s="8"/>
      <c r="U490" s="8"/>
    </row>
    <row r="491" spans="1:21" ht="14.4">
      <c r="A491" s="10"/>
      <c r="B491" s="25"/>
      <c r="C491" s="3"/>
      <c r="D491" s="3"/>
      <c r="E491" s="3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8"/>
      <c r="R491" s="8"/>
      <c r="S491" s="8"/>
      <c r="T491" s="8"/>
      <c r="U491" s="8"/>
    </row>
    <row r="492" spans="1:21" ht="14.4">
      <c r="A492" s="10"/>
      <c r="B492" s="25"/>
      <c r="C492" s="3"/>
      <c r="D492" s="3"/>
      <c r="E492" s="3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8"/>
      <c r="R492" s="8"/>
      <c r="S492" s="8"/>
      <c r="T492" s="8"/>
      <c r="U492" s="8"/>
    </row>
    <row r="493" spans="1:21" ht="14.4">
      <c r="A493" s="10"/>
      <c r="B493" s="25"/>
      <c r="C493" s="3"/>
      <c r="D493" s="3"/>
      <c r="E493" s="3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8"/>
      <c r="R493" s="8"/>
      <c r="S493" s="8"/>
      <c r="T493" s="8"/>
      <c r="U493" s="8"/>
    </row>
    <row r="494" spans="1:21" ht="14.4">
      <c r="A494" s="10"/>
      <c r="B494" s="25"/>
      <c r="C494" s="3"/>
      <c r="D494" s="3"/>
      <c r="E494" s="3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8"/>
      <c r="R494" s="8"/>
      <c r="S494" s="8"/>
      <c r="T494" s="8"/>
      <c r="U494" s="8"/>
    </row>
    <row r="495" spans="1:21" ht="14.4">
      <c r="A495" s="10"/>
      <c r="B495" s="25"/>
      <c r="C495" s="3"/>
      <c r="D495" s="3"/>
      <c r="E495" s="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8"/>
      <c r="R495" s="8"/>
      <c r="S495" s="8"/>
      <c r="T495" s="8"/>
      <c r="U495" s="8"/>
    </row>
    <row r="496" spans="1:21" ht="14.4">
      <c r="A496" s="10"/>
      <c r="B496" s="25"/>
      <c r="C496" s="3"/>
      <c r="D496" s="3"/>
      <c r="E496" s="3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8"/>
      <c r="R496" s="8"/>
      <c r="S496" s="8"/>
      <c r="T496" s="8"/>
      <c r="U496" s="8"/>
    </row>
    <row r="497" spans="1:21" ht="14.4">
      <c r="A497" s="10"/>
      <c r="B497" s="25"/>
      <c r="C497" s="3"/>
      <c r="D497" s="3"/>
      <c r="E497" s="3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8"/>
      <c r="R497" s="8"/>
      <c r="S497" s="8"/>
      <c r="T497" s="8"/>
      <c r="U497" s="8"/>
    </row>
    <row r="498" spans="1:21" ht="14.4">
      <c r="A498" s="10"/>
      <c r="B498" s="25"/>
      <c r="C498" s="3"/>
      <c r="D498" s="3"/>
      <c r="E498" s="3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8"/>
      <c r="R498" s="8"/>
      <c r="S498" s="8"/>
      <c r="T498" s="8"/>
      <c r="U498" s="8"/>
    </row>
    <row r="499" spans="1:21" ht="14.4">
      <c r="A499" s="10"/>
      <c r="B499" s="25"/>
      <c r="C499" s="3"/>
      <c r="D499" s="3"/>
      <c r="E499" s="3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8"/>
      <c r="R499" s="8"/>
      <c r="S499" s="8"/>
      <c r="T499" s="8"/>
      <c r="U499" s="8"/>
    </row>
    <row r="500" spans="1:21" ht="14.4">
      <c r="A500" s="10"/>
      <c r="B500" s="25"/>
      <c r="C500" s="3"/>
      <c r="D500" s="3"/>
      <c r="E500" s="3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8"/>
      <c r="R500" s="8"/>
      <c r="S500" s="8"/>
      <c r="T500" s="8"/>
      <c r="U500" s="8"/>
    </row>
    <row r="501" spans="1:21" ht="14.4">
      <c r="A501" s="10"/>
      <c r="B501" s="25"/>
      <c r="C501" s="3"/>
      <c r="D501" s="3"/>
      <c r="E501" s="3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8"/>
      <c r="R501" s="8"/>
      <c r="S501" s="8"/>
      <c r="T501" s="8"/>
      <c r="U501" s="8"/>
    </row>
    <row r="502" spans="1:21" ht="14.4">
      <c r="A502" s="10"/>
      <c r="B502" s="25"/>
      <c r="C502" s="3"/>
      <c r="D502" s="3"/>
      <c r="E502" s="3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8"/>
      <c r="R502" s="8"/>
      <c r="S502" s="8"/>
      <c r="T502" s="8"/>
      <c r="U502" s="8"/>
    </row>
    <row r="503" spans="1:21" ht="14.4">
      <c r="A503" s="10"/>
      <c r="B503" s="25"/>
      <c r="C503" s="3"/>
      <c r="D503" s="3"/>
      <c r="E503" s="3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8"/>
      <c r="R503" s="8"/>
      <c r="S503" s="8"/>
      <c r="T503" s="8"/>
      <c r="U503" s="8"/>
    </row>
    <row r="504" spans="1:21" ht="14.4">
      <c r="A504" s="10"/>
      <c r="B504" s="25"/>
      <c r="C504" s="3"/>
      <c r="D504" s="3"/>
      <c r="E504" s="3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8"/>
      <c r="R504" s="8"/>
      <c r="S504" s="8"/>
      <c r="T504" s="8"/>
      <c r="U504" s="8"/>
    </row>
    <row r="505" spans="1:21" ht="14.4">
      <c r="A505" s="10"/>
      <c r="B505" s="25"/>
      <c r="C505" s="3"/>
      <c r="D505" s="3"/>
      <c r="E505" s="3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8"/>
      <c r="R505" s="8"/>
      <c r="S505" s="8"/>
      <c r="T505" s="8"/>
      <c r="U505" s="8"/>
    </row>
    <row r="506" spans="1:21" ht="14.4">
      <c r="A506" s="10"/>
      <c r="B506" s="25"/>
      <c r="C506" s="3"/>
      <c r="D506" s="3"/>
      <c r="E506" s="3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8"/>
      <c r="R506" s="8"/>
      <c r="S506" s="8"/>
      <c r="T506" s="8"/>
      <c r="U506" s="8"/>
    </row>
    <row r="507" spans="1:21" ht="14.4">
      <c r="A507" s="10"/>
      <c r="B507" s="25"/>
      <c r="C507" s="3"/>
      <c r="D507" s="3"/>
      <c r="E507" s="3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8"/>
      <c r="R507" s="8"/>
      <c r="S507" s="8"/>
      <c r="T507" s="8"/>
      <c r="U507" s="8"/>
    </row>
    <row r="508" spans="1:21" ht="14.4">
      <c r="A508" s="10"/>
      <c r="B508" s="25"/>
      <c r="C508" s="3"/>
      <c r="D508" s="3"/>
      <c r="E508" s="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8"/>
      <c r="R508" s="8"/>
      <c r="S508" s="8"/>
      <c r="T508" s="8"/>
      <c r="U508" s="8"/>
    </row>
    <row r="509" spans="1:21" ht="14.4">
      <c r="A509" s="10"/>
      <c r="B509" s="25"/>
      <c r="C509" s="3"/>
      <c r="D509" s="3"/>
      <c r="E509" s="3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8"/>
      <c r="R509" s="8"/>
      <c r="S509" s="8"/>
      <c r="T509" s="8"/>
      <c r="U509" s="8"/>
    </row>
    <row r="510" spans="1:21" ht="14.4">
      <c r="A510" s="10"/>
      <c r="B510" s="25"/>
      <c r="C510" s="3"/>
      <c r="D510" s="3"/>
      <c r="E510" s="3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8"/>
      <c r="R510" s="8"/>
      <c r="S510" s="8"/>
      <c r="T510" s="8"/>
      <c r="U510" s="8"/>
    </row>
    <row r="511" spans="1:21" ht="14.4">
      <c r="A511" s="10"/>
      <c r="B511" s="25"/>
      <c r="C511" s="3"/>
      <c r="D511" s="3"/>
      <c r="E511" s="3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8"/>
      <c r="R511" s="8"/>
      <c r="S511" s="8"/>
      <c r="T511" s="8"/>
      <c r="U511" s="8"/>
    </row>
    <row r="512" spans="1:21" ht="14.4">
      <c r="A512" s="10"/>
      <c r="B512" s="25"/>
      <c r="C512" s="3"/>
      <c r="D512" s="3"/>
      <c r="E512" s="3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8"/>
      <c r="R512" s="8"/>
      <c r="S512" s="8"/>
      <c r="T512" s="8"/>
      <c r="U512" s="8"/>
    </row>
    <row r="513" spans="1:21" ht="14.4">
      <c r="A513" s="10"/>
      <c r="B513" s="25"/>
      <c r="C513" s="3"/>
      <c r="D513" s="3"/>
      <c r="E513" s="3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8"/>
      <c r="R513" s="8"/>
      <c r="S513" s="8"/>
      <c r="T513" s="8"/>
      <c r="U513" s="8"/>
    </row>
    <row r="514" spans="1:21" ht="14.4">
      <c r="A514" s="10"/>
      <c r="B514" s="25"/>
      <c r="C514" s="3"/>
      <c r="D514" s="3"/>
      <c r="E514" s="3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8"/>
      <c r="R514" s="8"/>
      <c r="S514" s="8"/>
      <c r="T514" s="8"/>
      <c r="U514" s="8"/>
    </row>
    <row r="515" spans="1:21" ht="14.4">
      <c r="A515" s="10"/>
      <c r="B515" s="25"/>
      <c r="C515" s="3"/>
      <c r="D515" s="3"/>
      <c r="E515" s="3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8"/>
      <c r="R515" s="8"/>
      <c r="S515" s="8"/>
      <c r="T515" s="8"/>
      <c r="U515" s="8"/>
    </row>
    <row r="516" spans="1:21" ht="14.4">
      <c r="A516" s="10"/>
      <c r="B516" s="25"/>
      <c r="C516" s="3"/>
      <c r="D516" s="3"/>
      <c r="E516" s="3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8"/>
      <c r="R516" s="8"/>
      <c r="S516" s="8"/>
      <c r="T516" s="8"/>
      <c r="U516" s="8"/>
    </row>
    <row r="517" spans="1:21" ht="14.4">
      <c r="A517" s="10"/>
      <c r="B517" s="25"/>
      <c r="C517" s="3"/>
      <c r="D517" s="3"/>
      <c r="E517" s="3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8"/>
      <c r="R517" s="8"/>
      <c r="S517" s="8"/>
      <c r="T517" s="8"/>
      <c r="U517" s="8"/>
    </row>
    <row r="518" spans="1:21" ht="14.4">
      <c r="A518" s="10"/>
      <c r="B518" s="25"/>
      <c r="C518" s="3"/>
      <c r="D518" s="3"/>
      <c r="E518" s="3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8"/>
      <c r="R518" s="8"/>
      <c r="S518" s="8"/>
      <c r="T518" s="8"/>
      <c r="U518" s="8"/>
    </row>
    <row r="519" spans="1:21" ht="14.4">
      <c r="A519" s="10"/>
      <c r="B519" s="25"/>
      <c r="C519" s="3"/>
      <c r="D519" s="3"/>
      <c r="E519" s="3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8"/>
      <c r="R519" s="8"/>
      <c r="S519" s="8"/>
      <c r="T519" s="8"/>
      <c r="U519" s="8"/>
    </row>
    <row r="520" spans="1:21" ht="14.4">
      <c r="A520" s="10"/>
      <c r="B520" s="25"/>
      <c r="C520" s="3"/>
      <c r="D520" s="3"/>
      <c r="E520" s="3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8"/>
      <c r="R520" s="8"/>
      <c r="S520" s="8"/>
      <c r="T520" s="8"/>
      <c r="U520" s="8"/>
    </row>
    <row r="521" spans="1:21" ht="14.4">
      <c r="A521" s="10"/>
      <c r="B521" s="25"/>
      <c r="C521" s="3"/>
      <c r="D521" s="3"/>
      <c r="E521" s="3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8"/>
      <c r="R521" s="8"/>
      <c r="S521" s="8"/>
      <c r="T521" s="8"/>
      <c r="U521" s="8"/>
    </row>
    <row r="522" spans="1:21" ht="14.4">
      <c r="A522" s="10"/>
      <c r="B522" s="25"/>
      <c r="C522" s="3"/>
      <c r="D522" s="3"/>
      <c r="E522" s="3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8"/>
      <c r="R522" s="8"/>
      <c r="S522" s="8"/>
      <c r="T522" s="8"/>
      <c r="U522" s="8"/>
    </row>
    <row r="523" spans="1:21" ht="14.4">
      <c r="A523" s="10"/>
      <c r="B523" s="25"/>
      <c r="C523" s="3"/>
      <c r="D523" s="3"/>
      <c r="E523" s="3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8"/>
      <c r="R523" s="8"/>
      <c r="S523" s="8"/>
      <c r="T523" s="8"/>
      <c r="U523" s="8"/>
    </row>
    <row r="524" spans="1:21" ht="14.4">
      <c r="A524" s="10"/>
      <c r="B524" s="25"/>
      <c r="C524" s="3"/>
      <c r="D524" s="3"/>
      <c r="E524" s="3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8"/>
      <c r="R524" s="8"/>
      <c r="S524" s="8"/>
      <c r="T524" s="8"/>
      <c r="U524" s="8"/>
    </row>
    <row r="525" spans="1:21" ht="14.4">
      <c r="A525" s="10"/>
      <c r="B525" s="25"/>
      <c r="C525" s="3"/>
      <c r="D525" s="3"/>
      <c r="E525" s="3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8"/>
      <c r="R525" s="8"/>
      <c r="S525" s="8"/>
      <c r="T525" s="8"/>
      <c r="U525" s="8"/>
    </row>
    <row r="526" spans="1:21" ht="14.4">
      <c r="A526" s="10"/>
      <c r="B526" s="25"/>
      <c r="C526" s="3"/>
      <c r="D526" s="3"/>
      <c r="E526" s="3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8"/>
      <c r="R526" s="8"/>
      <c r="S526" s="8"/>
      <c r="T526" s="8"/>
      <c r="U526" s="8"/>
    </row>
    <row r="527" spans="1:21" ht="14.4">
      <c r="A527" s="10"/>
      <c r="B527" s="25"/>
      <c r="C527" s="3"/>
      <c r="D527" s="3"/>
      <c r="E527" s="3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8"/>
      <c r="R527" s="8"/>
      <c r="S527" s="8"/>
      <c r="T527" s="8"/>
      <c r="U527" s="8"/>
    </row>
    <row r="528" spans="1:21" ht="14.4">
      <c r="A528" s="10"/>
      <c r="B528" s="25"/>
      <c r="C528" s="3"/>
      <c r="D528" s="3"/>
      <c r="E528" s="3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8"/>
      <c r="R528" s="8"/>
      <c r="S528" s="8"/>
      <c r="T528" s="8"/>
      <c r="U528" s="8"/>
    </row>
    <row r="529" spans="1:21" ht="14.4">
      <c r="A529" s="10"/>
      <c r="B529" s="25"/>
      <c r="C529" s="3"/>
      <c r="D529" s="3"/>
      <c r="E529" s="3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8"/>
      <c r="R529" s="8"/>
      <c r="S529" s="8"/>
      <c r="T529" s="8"/>
      <c r="U529" s="8"/>
    </row>
    <row r="530" spans="1:21" ht="14.4">
      <c r="A530" s="10"/>
      <c r="B530" s="25"/>
      <c r="C530" s="3"/>
      <c r="D530" s="3"/>
      <c r="E530" s="3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8"/>
      <c r="R530" s="8"/>
      <c r="S530" s="8"/>
      <c r="T530" s="8"/>
      <c r="U530" s="8"/>
    </row>
    <row r="531" spans="1:21" ht="14.4">
      <c r="A531" s="10"/>
      <c r="B531" s="25"/>
      <c r="C531" s="3"/>
      <c r="D531" s="3"/>
      <c r="E531" s="3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8"/>
      <c r="R531" s="8"/>
      <c r="S531" s="8"/>
      <c r="T531" s="8"/>
      <c r="U531" s="8"/>
    </row>
    <row r="532" spans="1:21" ht="14.4">
      <c r="A532" s="10"/>
      <c r="B532" s="25"/>
      <c r="C532" s="3"/>
      <c r="D532" s="3"/>
      <c r="E532" s="3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8"/>
      <c r="R532" s="8"/>
      <c r="S532" s="8"/>
      <c r="T532" s="8"/>
      <c r="U532" s="8"/>
    </row>
    <row r="533" spans="1:21" ht="14.4">
      <c r="A533" s="10"/>
      <c r="B533" s="25"/>
      <c r="C533" s="3"/>
      <c r="D533" s="3"/>
      <c r="E533" s="3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8"/>
      <c r="R533" s="8"/>
      <c r="S533" s="8"/>
      <c r="T533" s="8"/>
      <c r="U533" s="8"/>
    </row>
    <row r="534" spans="1:21" ht="14.4">
      <c r="A534" s="10"/>
      <c r="B534" s="25"/>
      <c r="C534" s="3"/>
      <c r="D534" s="3"/>
      <c r="E534" s="3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8"/>
      <c r="R534" s="8"/>
      <c r="S534" s="8"/>
      <c r="T534" s="8"/>
      <c r="U534" s="8"/>
    </row>
    <row r="535" spans="1:21" ht="14.4">
      <c r="A535" s="10"/>
      <c r="B535" s="25"/>
      <c r="C535" s="3"/>
      <c r="D535" s="3"/>
      <c r="E535" s="3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8"/>
      <c r="R535" s="8"/>
      <c r="S535" s="8"/>
      <c r="T535" s="8"/>
      <c r="U535" s="8"/>
    </row>
    <row r="536" spans="1:21" ht="14.4">
      <c r="A536" s="10"/>
      <c r="B536" s="25"/>
      <c r="C536" s="3"/>
      <c r="D536" s="3"/>
      <c r="E536" s="3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8"/>
      <c r="R536" s="8"/>
      <c r="S536" s="8"/>
      <c r="T536" s="8"/>
      <c r="U536" s="8"/>
    </row>
    <row r="537" spans="1:21" ht="14.4">
      <c r="A537" s="10"/>
      <c r="B537" s="25"/>
      <c r="C537" s="3"/>
      <c r="D537" s="3"/>
      <c r="E537" s="3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8"/>
      <c r="R537" s="8"/>
      <c r="S537" s="8"/>
      <c r="T537" s="8"/>
      <c r="U537" s="8"/>
    </row>
    <row r="538" spans="1:21" ht="14.4">
      <c r="A538" s="10"/>
      <c r="B538" s="25"/>
      <c r="C538" s="3"/>
      <c r="D538" s="3"/>
      <c r="E538" s="3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8"/>
      <c r="R538" s="8"/>
      <c r="S538" s="8"/>
      <c r="T538" s="8"/>
      <c r="U538" s="8"/>
    </row>
    <row r="539" spans="1:21" ht="14.4">
      <c r="A539" s="10"/>
      <c r="B539" s="25"/>
      <c r="C539" s="3"/>
      <c r="D539" s="3"/>
      <c r="E539" s="3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8"/>
      <c r="R539" s="8"/>
      <c r="S539" s="8"/>
      <c r="T539" s="8"/>
      <c r="U539" s="8"/>
    </row>
    <row r="540" spans="1:21" ht="14.4">
      <c r="A540" s="10"/>
      <c r="B540" s="25"/>
      <c r="C540" s="3"/>
      <c r="D540" s="3"/>
      <c r="E540" s="3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8"/>
      <c r="R540" s="8"/>
      <c r="S540" s="8"/>
      <c r="T540" s="8"/>
      <c r="U540" s="8"/>
    </row>
    <row r="541" spans="1:21" ht="14.4">
      <c r="A541" s="10"/>
      <c r="B541" s="25"/>
      <c r="C541" s="3"/>
      <c r="D541" s="3"/>
      <c r="E541" s="3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8"/>
      <c r="R541" s="8"/>
      <c r="S541" s="8"/>
      <c r="T541" s="8"/>
      <c r="U541" s="8"/>
    </row>
    <row r="542" spans="1:21" ht="14.4">
      <c r="A542" s="10"/>
      <c r="B542" s="25"/>
      <c r="C542" s="3"/>
      <c r="D542" s="3"/>
      <c r="E542" s="3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8"/>
      <c r="R542" s="8"/>
      <c r="S542" s="8"/>
      <c r="T542" s="8"/>
      <c r="U542" s="8"/>
    </row>
    <row r="543" spans="1:21" ht="14.4">
      <c r="A543" s="10"/>
      <c r="B543" s="25"/>
      <c r="C543" s="3"/>
      <c r="D543" s="3"/>
      <c r="E543" s="3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8"/>
      <c r="R543" s="8"/>
      <c r="S543" s="8"/>
      <c r="T543" s="8"/>
      <c r="U543" s="8"/>
    </row>
    <row r="544" spans="1:21" ht="14.4">
      <c r="A544" s="10"/>
      <c r="B544" s="25"/>
      <c r="C544" s="3"/>
      <c r="D544" s="3"/>
      <c r="E544" s="3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8"/>
      <c r="R544" s="8"/>
      <c r="S544" s="8"/>
      <c r="T544" s="8"/>
      <c r="U544" s="8"/>
    </row>
    <row r="545" spans="1:21" ht="14.4">
      <c r="A545" s="10"/>
      <c r="B545" s="25"/>
      <c r="C545" s="3"/>
      <c r="D545" s="3"/>
      <c r="E545" s="3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8"/>
      <c r="R545" s="8"/>
      <c r="S545" s="8"/>
      <c r="T545" s="8"/>
      <c r="U545" s="8"/>
    </row>
    <row r="546" spans="1:21" ht="14.4">
      <c r="A546" s="10"/>
      <c r="B546" s="25"/>
      <c r="C546" s="3"/>
      <c r="D546" s="3"/>
      <c r="E546" s="3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8"/>
      <c r="R546" s="8"/>
      <c r="S546" s="8"/>
      <c r="T546" s="8"/>
      <c r="U546" s="8"/>
    </row>
    <row r="547" spans="1:21" ht="14.4">
      <c r="A547" s="10"/>
      <c r="B547" s="25"/>
      <c r="C547" s="3"/>
      <c r="D547" s="3"/>
      <c r="E547" s="3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8"/>
      <c r="R547" s="8"/>
      <c r="S547" s="8"/>
      <c r="T547" s="8"/>
      <c r="U547" s="8"/>
    </row>
    <row r="548" spans="1:21" ht="14.4">
      <c r="A548" s="10"/>
      <c r="B548" s="25"/>
      <c r="C548" s="3"/>
      <c r="D548" s="3"/>
      <c r="E548" s="3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8"/>
      <c r="R548" s="8"/>
      <c r="S548" s="8"/>
      <c r="T548" s="8"/>
      <c r="U548" s="8"/>
    </row>
    <row r="549" spans="1:21" ht="14.4">
      <c r="A549" s="10"/>
      <c r="B549" s="25"/>
      <c r="C549" s="3"/>
      <c r="D549" s="3"/>
      <c r="E549" s="3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8"/>
      <c r="R549" s="8"/>
      <c r="S549" s="8"/>
      <c r="T549" s="8"/>
      <c r="U549" s="8"/>
    </row>
    <row r="550" spans="1:21" ht="14.4">
      <c r="A550" s="10"/>
      <c r="B550" s="25"/>
      <c r="C550" s="3"/>
      <c r="D550" s="3"/>
      <c r="E550" s="3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8"/>
      <c r="R550" s="8"/>
      <c r="S550" s="8"/>
      <c r="T550" s="8"/>
      <c r="U550" s="8"/>
    </row>
    <row r="551" spans="1:21" ht="14.4">
      <c r="A551" s="10"/>
      <c r="B551" s="25"/>
      <c r="C551" s="3"/>
      <c r="D551" s="3"/>
      <c r="E551" s="3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8"/>
      <c r="R551" s="8"/>
      <c r="S551" s="8"/>
      <c r="T551" s="8"/>
      <c r="U551" s="8"/>
    </row>
    <row r="552" spans="1:21" ht="14.4">
      <c r="A552" s="10"/>
      <c r="B552" s="25"/>
      <c r="C552" s="3"/>
      <c r="D552" s="3"/>
      <c r="E552" s="3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8"/>
      <c r="R552" s="8"/>
      <c r="S552" s="8"/>
      <c r="T552" s="8"/>
      <c r="U552" s="8"/>
    </row>
    <row r="553" spans="1:21" ht="14.4">
      <c r="A553" s="10"/>
      <c r="B553" s="25"/>
      <c r="C553" s="3"/>
      <c r="D553" s="3"/>
      <c r="E553" s="3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8"/>
      <c r="R553" s="8"/>
      <c r="S553" s="8"/>
      <c r="T553" s="8"/>
      <c r="U553" s="8"/>
    </row>
    <row r="554" spans="1:21" ht="14.4">
      <c r="A554" s="10"/>
      <c r="B554" s="25"/>
      <c r="C554" s="3"/>
      <c r="D554" s="3"/>
      <c r="E554" s="3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8"/>
      <c r="R554" s="8"/>
      <c r="S554" s="8"/>
      <c r="T554" s="8"/>
      <c r="U554" s="8"/>
    </row>
    <row r="555" spans="1:21" ht="14.4">
      <c r="A555" s="10"/>
      <c r="B555" s="25"/>
      <c r="C555" s="3"/>
      <c r="D555" s="3"/>
      <c r="E555" s="3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8"/>
      <c r="R555" s="8"/>
      <c r="S555" s="8"/>
      <c r="T555" s="8"/>
      <c r="U555" s="8"/>
    </row>
    <row r="556" spans="1:21" ht="14.4">
      <c r="A556" s="10"/>
      <c r="B556" s="25"/>
      <c r="C556" s="3"/>
      <c r="D556" s="3"/>
      <c r="E556" s="3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8"/>
      <c r="R556" s="8"/>
      <c r="S556" s="8"/>
      <c r="T556" s="8"/>
      <c r="U556" s="8"/>
    </row>
    <row r="557" spans="1:21" ht="14.4">
      <c r="A557" s="10"/>
      <c r="B557" s="25"/>
      <c r="C557" s="3"/>
      <c r="D557" s="3"/>
      <c r="E557" s="3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8"/>
      <c r="R557" s="8"/>
      <c r="S557" s="8"/>
      <c r="T557" s="8"/>
      <c r="U557" s="8"/>
    </row>
    <row r="558" spans="1:21" ht="14.4">
      <c r="A558" s="10"/>
      <c r="B558" s="25"/>
      <c r="C558" s="3"/>
      <c r="D558" s="3"/>
      <c r="E558" s="3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8"/>
      <c r="R558" s="8"/>
      <c r="S558" s="8"/>
      <c r="T558" s="8"/>
      <c r="U558" s="8"/>
    </row>
    <row r="559" spans="1:21" ht="14.4">
      <c r="A559" s="10"/>
      <c r="B559" s="25"/>
      <c r="C559" s="3"/>
      <c r="D559" s="3"/>
      <c r="E559" s="3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8"/>
      <c r="R559" s="8"/>
      <c r="S559" s="8"/>
      <c r="T559" s="8"/>
      <c r="U559" s="8"/>
    </row>
    <row r="560" spans="1:21" ht="14.4">
      <c r="A560" s="10"/>
      <c r="B560" s="25"/>
      <c r="C560" s="3"/>
      <c r="D560" s="3"/>
      <c r="E560" s="3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8"/>
      <c r="R560" s="8"/>
      <c r="S560" s="8"/>
      <c r="T560" s="8"/>
      <c r="U560" s="8"/>
    </row>
    <row r="561" spans="1:21" ht="14.4">
      <c r="A561" s="10"/>
      <c r="B561" s="25"/>
      <c r="C561" s="3"/>
      <c r="D561" s="3"/>
      <c r="E561" s="3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8"/>
      <c r="R561" s="8"/>
      <c r="S561" s="8"/>
      <c r="T561" s="8"/>
      <c r="U561" s="8"/>
    </row>
    <row r="562" spans="1:21" ht="14.4">
      <c r="A562" s="10"/>
      <c r="B562" s="25"/>
      <c r="C562" s="3"/>
      <c r="D562" s="3"/>
      <c r="E562" s="3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8"/>
      <c r="R562" s="8"/>
      <c r="S562" s="8"/>
      <c r="T562" s="8"/>
      <c r="U562" s="8"/>
    </row>
    <row r="563" spans="1:21" ht="14.4">
      <c r="A563" s="10"/>
      <c r="B563" s="25"/>
      <c r="C563" s="3"/>
      <c r="D563" s="3"/>
      <c r="E563" s="3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8"/>
      <c r="R563" s="8"/>
      <c r="S563" s="8"/>
      <c r="T563" s="8"/>
      <c r="U563" s="8"/>
    </row>
    <row r="564" spans="1:21" ht="14.4">
      <c r="A564" s="10"/>
      <c r="B564" s="25"/>
      <c r="C564" s="3"/>
      <c r="D564" s="3"/>
      <c r="E564" s="3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8"/>
      <c r="R564" s="8"/>
      <c r="S564" s="8"/>
      <c r="T564" s="8"/>
      <c r="U564" s="8"/>
    </row>
    <row r="565" spans="1:21" ht="14.4">
      <c r="A565" s="10"/>
      <c r="B565" s="25"/>
      <c r="C565" s="3"/>
      <c r="D565" s="3"/>
      <c r="E565" s="3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8"/>
      <c r="R565" s="8"/>
      <c r="S565" s="8"/>
      <c r="T565" s="8"/>
      <c r="U565" s="8"/>
    </row>
    <row r="566" spans="1:21" ht="14.4">
      <c r="A566" s="10"/>
      <c r="B566" s="25"/>
      <c r="C566" s="3"/>
      <c r="D566" s="3"/>
      <c r="E566" s="3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8"/>
      <c r="R566" s="8"/>
      <c r="S566" s="8"/>
      <c r="T566" s="8"/>
      <c r="U566" s="8"/>
    </row>
    <row r="567" spans="1:21" ht="14.4">
      <c r="A567" s="10"/>
      <c r="B567" s="25"/>
      <c r="C567" s="3"/>
      <c r="D567" s="3"/>
      <c r="E567" s="3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8"/>
      <c r="R567" s="8"/>
      <c r="S567" s="8"/>
      <c r="T567" s="8"/>
      <c r="U567" s="8"/>
    </row>
    <row r="568" spans="1:21" ht="14.4">
      <c r="A568" s="10"/>
      <c r="B568" s="25"/>
      <c r="C568" s="3"/>
      <c r="D568" s="3"/>
      <c r="E568" s="3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8"/>
      <c r="R568" s="8"/>
      <c r="S568" s="8"/>
      <c r="T568" s="8"/>
      <c r="U568" s="8"/>
    </row>
    <row r="569" spans="1:21" ht="14.4">
      <c r="A569" s="10"/>
      <c r="B569" s="25"/>
      <c r="C569" s="3"/>
      <c r="D569" s="3"/>
      <c r="E569" s="3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8"/>
      <c r="R569" s="8"/>
      <c r="S569" s="8"/>
      <c r="T569" s="8"/>
      <c r="U569" s="8"/>
    </row>
    <row r="570" spans="1:21" ht="14.4">
      <c r="A570" s="10"/>
      <c r="B570" s="25"/>
      <c r="C570" s="3"/>
      <c r="D570" s="3"/>
      <c r="E570" s="3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8"/>
      <c r="R570" s="8"/>
      <c r="S570" s="8"/>
      <c r="T570" s="8"/>
      <c r="U570" s="8"/>
    </row>
    <row r="571" spans="1:21" ht="14.4">
      <c r="A571" s="10"/>
      <c r="B571" s="25"/>
      <c r="C571" s="3"/>
      <c r="D571" s="3"/>
      <c r="E571" s="3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8"/>
      <c r="R571" s="8"/>
      <c r="S571" s="8"/>
      <c r="T571" s="8"/>
      <c r="U571" s="8"/>
    </row>
    <row r="572" spans="1:21" ht="14.4">
      <c r="A572" s="10"/>
      <c r="B572" s="25"/>
      <c r="C572" s="3"/>
      <c r="D572" s="3"/>
      <c r="E572" s="3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8"/>
      <c r="R572" s="8"/>
      <c r="S572" s="8"/>
      <c r="T572" s="8"/>
      <c r="U572" s="8"/>
    </row>
    <row r="573" spans="1:21" ht="14.4">
      <c r="A573" s="10"/>
      <c r="B573" s="25"/>
      <c r="C573" s="3"/>
      <c r="D573" s="3"/>
      <c r="E573" s="3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8"/>
      <c r="R573" s="8"/>
      <c r="S573" s="8"/>
      <c r="T573" s="8"/>
      <c r="U573" s="8"/>
    </row>
    <row r="574" spans="1:21" ht="14.4">
      <c r="A574" s="10"/>
      <c r="B574" s="25"/>
      <c r="C574" s="3"/>
      <c r="D574" s="3"/>
      <c r="E574" s="3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8"/>
      <c r="R574" s="8"/>
      <c r="S574" s="8"/>
      <c r="T574" s="8"/>
      <c r="U574" s="8"/>
    </row>
    <row r="575" spans="1:21" ht="14.4">
      <c r="A575" s="10"/>
      <c r="B575" s="25"/>
      <c r="C575" s="3"/>
      <c r="D575" s="3"/>
      <c r="E575" s="3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8"/>
      <c r="R575" s="8"/>
      <c r="S575" s="8"/>
      <c r="T575" s="8"/>
      <c r="U575" s="8"/>
    </row>
    <row r="576" spans="1:21" ht="14.4">
      <c r="A576" s="10"/>
      <c r="B576" s="25"/>
      <c r="C576" s="3"/>
      <c r="D576" s="3"/>
      <c r="E576" s="3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8"/>
      <c r="R576" s="8"/>
      <c r="S576" s="8"/>
      <c r="T576" s="8"/>
      <c r="U576" s="8"/>
    </row>
    <row r="577" spans="1:21" ht="14.4">
      <c r="A577" s="10"/>
      <c r="B577" s="25"/>
      <c r="C577" s="3"/>
      <c r="D577" s="3"/>
      <c r="E577" s="3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8"/>
      <c r="R577" s="8"/>
      <c r="S577" s="8"/>
      <c r="T577" s="8"/>
      <c r="U577" s="8"/>
    </row>
    <row r="578" spans="1:21" ht="14.4">
      <c r="A578" s="10"/>
      <c r="B578" s="25"/>
      <c r="C578" s="3"/>
      <c r="D578" s="3"/>
      <c r="E578" s="3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8"/>
      <c r="R578" s="8"/>
      <c r="S578" s="8"/>
      <c r="T578" s="8"/>
      <c r="U578" s="8"/>
    </row>
    <row r="579" spans="1:21" ht="14.4">
      <c r="A579" s="10"/>
      <c r="B579" s="25"/>
      <c r="C579" s="3"/>
      <c r="D579" s="3"/>
      <c r="E579" s="3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8"/>
      <c r="R579" s="8"/>
      <c r="S579" s="8"/>
      <c r="T579" s="8"/>
      <c r="U579" s="8"/>
    </row>
    <row r="580" spans="1:21" ht="14.4">
      <c r="A580" s="10"/>
      <c r="B580" s="25"/>
      <c r="C580" s="3"/>
      <c r="D580" s="3"/>
      <c r="E580" s="3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8"/>
      <c r="R580" s="8"/>
      <c r="S580" s="8"/>
      <c r="T580" s="8"/>
      <c r="U580" s="8"/>
    </row>
    <row r="581" spans="1:21" ht="14.4">
      <c r="A581" s="10"/>
      <c r="B581" s="25"/>
      <c r="C581" s="3"/>
      <c r="D581" s="3"/>
      <c r="E581" s="3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8"/>
      <c r="R581" s="8"/>
      <c r="S581" s="8"/>
      <c r="T581" s="8"/>
      <c r="U581" s="8"/>
    </row>
    <row r="582" spans="1:21" ht="14.4">
      <c r="A582" s="10"/>
      <c r="B582" s="25"/>
      <c r="C582" s="3"/>
      <c r="D582" s="3"/>
      <c r="E582" s="3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8"/>
      <c r="R582" s="8"/>
      <c r="S582" s="8"/>
      <c r="T582" s="8"/>
      <c r="U582" s="8"/>
    </row>
    <row r="583" spans="1:21" ht="14.4">
      <c r="A583" s="10"/>
      <c r="B583" s="25"/>
      <c r="C583" s="3"/>
      <c r="D583" s="3"/>
      <c r="E583" s="3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8"/>
      <c r="R583" s="8"/>
      <c r="S583" s="8"/>
      <c r="T583" s="8"/>
      <c r="U583" s="8"/>
    </row>
    <row r="584" spans="1:21" ht="14.4">
      <c r="A584" s="10"/>
      <c r="B584" s="25"/>
      <c r="C584" s="3"/>
      <c r="D584" s="3"/>
      <c r="E584" s="3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8"/>
      <c r="R584" s="8"/>
      <c r="S584" s="8"/>
      <c r="T584" s="8"/>
      <c r="U584" s="8"/>
    </row>
    <row r="585" spans="1:21" ht="14.4">
      <c r="A585" s="10"/>
      <c r="B585" s="25"/>
      <c r="C585" s="3"/>
      <c r="D585" s="3"/>
      <c r="E585" s="3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8"/>
      <c r="R585" s="8"/>
      <c r="S585" s="8"/>
      <c r="T585" s="8"/>
      <c r="U585" s="8"/>
    </row>
    <row r="586" spans="1:21" ht="14.4">
      <c r="A586" s="10"/>
      <c r="B586" s="25"/>
      <c r="C586" s="3"/>
      <c r="D586" s="3"/>
      <c r="E586" s="3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8"/>
      <c r="R586" s="8"/>
      <c r="S586" s="8"/>
      <c r="T586" s="8"/>
      <c r="U586" s="8"/>
    </row>
    <row r="587" spans="1:21" ht="14.4">
      <c r="A587" s="10"/>
      <c r="B587" s="25"/>
      <c r="C587" s="3"/>
      <c r="D587" s="3"/>
      <c r="E587" s="3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8"/>
      <c r="R587" s="8"/>
      <c r="S587" s="8"/>
      <c r="T587" s="8"/>
      <c r="U587" s="8"/>
    </row>
    <row r="588" spans="1:21" ht="14.4">
      <c r="A588" s="10"/>
      <c r="B588" s="25"/>
      <c r="C588" s="3"/>
      <c r="D588" s="3"/>
      <c r="E588" s="3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8"/>
      <c r="R588" s="8"/>
      <c r="S588" s="8"/>
      <c r="T588" s="8"/>
      <c r="U588" s="8"/>
    </row>
    <row r="589" spans="1:21" ht="14.4">
      <c r="A589" s="10"/>
      <c r="B589" s="25"/>
      <c r="C589" s="3"/>
      <c r="D589" s="3"/>
      <c r="E589" s="3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8"/>
      <c r="R589" s="8"/>
      <c r="S589" s="8"/>
      <c r="T589" s="8"/>
      <c r="U589" s="8"/>
    </row>
    <row r="590" spans="1:21" ht="14.4">
      <c r="A590" s="10"/>
      <c r="B590" s="25"/>
      <c r="C590" s="3"/>
      <c r="D590" s="3"/>
      <c r="E590" s="3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8"/>
      <c r="R590" s="8"/>
      <c r="S590" s="8"/>
      <c r="T590" s="8"/>
      <c r="U590" s="8"/>
    </row>
    <row r="591" spans="1:21" ht="14.4">
      <c r="A591" s="10"/>
      <c r="B591" s="25"/>
      <c r="C591" s="3"/>
      <c r="D591" s="3"/>
      <c r="E591" s="3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8"/>
      <c r="R591" s="8"/>
      <c r="S591" s="8"/>
      <c r="T591" s="8"/>
      <c r="U591" s="8"/>
    </row>
    <row r="592" spans="1:21" ht="14.4">
      <c r="A592" s="10"/>
      <c r="B592" s="25"/>
      <c r="C592" s="3"/>
      <c r="D592" s="3"/>
      <c r="E592" s="3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8"/>
      <c r="R592" s="8"/>
      <c r="S592" s="8"/>
      <c r="T592" s="8"/>
      <c r="U592" s="8"/>
    </row>
    <row r="593" spans="1:21" ht="14.4">
      <c r="A593" s="10"/>
      <c r="B593" s="25"/>
      <c r="C593" s="3"/>
      <c r="D593" s="3"/>
      <c r="E593" s="3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8"/>
      <c r="R593" s="8"/>
      <c r="S593" s="8"/>
      <c r="T593" s="8"/>
      <c r="U593" s="8"/>
    </row>
    <row r="594" spans="1:21" ht="14.4">
      <c r="A594" s="10"/>
      <c r="B594" s="25"/>
      <c r="C594" s="3"/>
      <c r="D594" s="3"/>
      <c r="E594" s="3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8"/>
      <c r="R594" s="8"/>
      <c r="S594" s="8"/>
      <c r="T594" s="8"/>
      <c r="U594" s="8"/>
    </row>
    <row r="595" spans="1:21" ht="14.4">
      <c r="A595" s="10"/>
      <c r="B595" s="25"/>
      <c r="C595" s="3"/>
      <c r="D595" s="3"/>
      <c r="E595" s="3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8"/>
      <c r="R595" s="8"/>
      <c r="S595" s="8"/>
      <c r="T595" s="8"/>
      <c r="U595" s="8"/>
    </row>
    <row r="596" spans="1:21" ht="14.4">
      <c r="A596" s="10"/>
      <c r="B596" s="25"/>
      <c r="C596" s="3"/>
      <c r="D596" s="3"/>
      <c r="E596" s="3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8"/>
      <c r="R596" s="8"/>
      <c r="S596" s="8"/>
      <c r="T596" s="8"/>
      <c r="U596" s="8"/>
    </row>
    <row r="597" spans="1:21" ht="14.4">
      <c r="A597" s="10"/>
      <c r="B597" s="25"/>
      <c r="C597" s="3"/>
      <c r="D597" s="3"/>
      <c r="E597" s="3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8"/>
      <c r="R597" s="8"/>
      <c r="S597" s="8"/>
      <c r="T597" s="8"/>
      <c r="U597" s="8"/>
    </row>
    <row r="598" spans="1:21" ht="14.4">
      <c r="A598" s="10"/>
      <c r="B598" s="25"/>
      <c r="C598" s="3"/>
      <c r="D598" s="3"/>
      <c r="E598" s="3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8"/>
      <c r="R598" s="8"/>
      <c r="S598" s="8"/>
      <c r="T598" s="8"/>
      <c r="U598" s="8"/>
    </row>
    <row r="599" spans="1:21" ht="14.4">
      <c r="A599" s="10"/>
      <c r="B599" s="25"/>
      <c r="C599" s="3"/>
      <c r="D599" s="3"/>
      <c r="E599" s="3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8"/>
      <c r="R599" s="8"/>
      <c r="S599" s="8"/>
      <c r="T599" s="8"/>
      <c r="U599" s="8"/>
    </row>
    <row r="600" spans="1:21" ht="14.4">
      <c r="A600" s="10"/>
      <c r="B600" s="25"/>
      <c r="C600" s="3"/>
      <c r="D600" s="3"/>
      <c r="E600" s="3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8"/>
      <c r="R600" s="8"/>
      <c r="S600" s="8"/>
      <c r="T600" s="8"/>
      <c r="U600" s="8"/>
    </row>
    <row r="601" spans="1:21" ht="14.4">
      <c r="A601" s="10"/>
      <c r="B601" s="25"/>
      <c r="C601" s="3"/>
      <c r="D601" s="3"/>
      <c r="E601" s="3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8"/>
      <c r="R601" s="8"/>
      <c r="S601" s="8"/>
      <c r="T601" s="8"/>
      <c r="U601" s="8"/>
    </row>
    <row r="602" spans="1:21" ht="14.4">
      <c r="A602" s="10"/>
      <c r="B602" s="25"/>
      <c r="C602" s="3"/>
      <c r="D602" s="3"/>
      <c r="E602" s="3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8"/>
      <c r="R602" s="8"/>
      <c r="S602" s="8"/>
      <c r="T602" s="8"/>
      <c r="U602" s="8"/>
    </row>
    <row r="603" spans="1:21" ht="14.4">
      <c r="A603" s="10"/>
      <c r="B603" s="25"/>
      <c r="C603" s="3"/>
      <c r="D603" s="3"/>
      <c r="E603" s="3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8"/>
      <c r="R603" s="8"/>
      <c r="S603" s="8"/>
      <c r="T603" s="8"/>
      <c r="U603" s="8"/>
    </row>
    <row r="604" spans="1:21" ht="14.4">
      <c r="A604" s="10"/>
      <c r="B604" s="25"/>
      <c r="C604" s="3"/>
      <c r="D604" s="3"/>
      <c r="E604" s="3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8"/>
      <c r="R604" s="8"/>
      <c r="S604" s="8"/>
      <c r="T604" s="8"/>
      <c r="U604" s="8"/>
    </row>
    <row r="605" spans="1:21" ht="14.4">
      <c r="A605" s="10"/>
      <c r="B605" s="25"/>
      <c r="C605" s="3"/>
      <c r="D605" s="3"/>
      <c r="E605" s="3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8"/>
      <c r="R605" s="8"/>
      <c r="S605" s="8"/>
      <c r="T605" s="8"/>
      <c r="U605" s="8"/>
    </row>
    <row r="606" spans="1:21" ht="14.4">
      <c r="A606" s="10"/>
      <c r="B606" s="25"/>
      <c r="C606" s="3"/>
      <c r="D606" s="3"/>
      <c r="E606" s="3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8"/>
      <c r="R606" s="8"/>
      <c r="S606" s="8"/>
      <c r="T606" s="8"/>
      <c r="U606" s="8"/>
    </row>
    <row r="607" spans="1:21" ht="14.4">
      <c r="A607" s="10"/>
      <c r="B607" s="25"/>
      <c r="C607" s="3"/>
      <c r="D607" s="3"/>
      <c r="E607" s="3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8"/>
      <c r="R607" s="8"/>
      <c r="S607" s="8"/>
      <c r="T607" s="8"/>
      <c r="U607" s="8"/>
    </row>
    <row r="608" spans="1:21" ht="14.4">
      <c r="A608" s="10"/>
      <c r="B608" s="25"/>
      <c r="C608" s="3"/>
      <c r="D608" s="3"/>
      <c r="E608" s="3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8"/>
      <c r="R608" s="8"/>
      <c r="S608" s="8"/>
      <c r="T608" s="8"/>
      <c r="U608" s="8"/>
    </row>
    <row r="609" spans="1:21" ht="14.4">
      <c r="A609" s="10"/>
      <c r="B609" s="25"/>
      <c r="C609" s="3"/>
      <c r="D609" s="3"/>
      <c r="E609" s="3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8"/>
      <c r="R609" s="8"/>
      <c r="S609" s="8"/>
      <c r="T609" s="8"/>
      <c r="U609" s="8"/>
    </row>
    <row r="610" spans="1:21" ht="14.4">
      <c r="A610" s="10"/>
      <c r="B610" s="25"/>
      <c r="C610" s="3"/>
      <c r="D610" s="3"/>
      <c r="E610" s="3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8"/>
      <c r="R610" s="8"/>
      <c r="S610" s="8"/>
      <c r="T610" s="8"/>
      <c r="U610" s="8"/>
    </row>
    <row r="611" spans="1:21" ht="14.4">
      <c r="A611" s="10"/>
      <c r="B611" s="25"/>
      <c r="C611" s="3"/>
      <c r="D611" s="3"/>
      <c r="E611" s="3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8"/>
      <c r="R611" s="8"/>
      <c r="S611" s="8"/>
      <c r="T611" s="8"/>
      <c r="U611" s="8"/>
    </row>
    <row r="612" spans="1:21" ht="14.4">
      <c r="A612" s="10"/>
      <c r="B612" s="25"/>
      <c r="C612" s="3"/>
      <c r="D612" s="3"/>
      <c r="E612" s="3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8"/>
      <c r="R612" s="8"/>
      <c r="S612" s="8"/>
      <c r="T612" s="8"/>
      <c r="U612" s="8"/>
    </row>
    <row r="613" spans="1:21" ht="14.4">
      <c r="A613" s="10"/>
      <c r="B613" s="25"/>
      <c r="C613" s="3"/>
      <c r="D613" s="3"/>
      <c r="E613" s="3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8"/>
      <c r="R613" s="8"/>
      <c r="S613" s="8"/>
      <c r="T613" s="8"/>
      <c r="U613" s="8"/>
    </row>
    <row r="614" spans="1:21" ht="14.4">
      <c r="A614" s="10"/>
      <c r="B614" s="25"/>
      <c r="C614" s="3"/>
      <c r="D614" s="3"/>
      <c r="E614" s="3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8"/>
      <c r="R614" s="8"/>
      <c r="S614" s="8"/>
      <c r="T614" s="8"/>
      <c r="U614" s="8"/>
    </row>
    <row r="615" spans="1:21" ht="14.4">
      <c r="A615" s="10"/>
      <c r="B615" s="25"/>
      <c r="C615" s="3"/>
      <c r="D615" s="3"/>
      <c r="E615" s="3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8"/>
      <c r="R615" s="8"/>
      <c r="S615" s="8"/>
      <c r="T615" s="8"/>
      <c r="U615" s="8"/>
    </row>
    <row r="616" spans="1:21" ht="14.4">
      <c r="A616" s="10"/>
      <c r="B616" s="25"/>
      <c r="C616" s="3"/>
      <c r="D616" s="3"/>
      <c r="E616" s="3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8"/>
      <c r="R616" s="8"/>
      <c r="S616" s="8"/>
      <c r="T616" s="8"/>
      <c r="U616" s="8"/>
    </row>
    <row r="617" spans="1:21" ht="14.4">
      <c r="A617" s="10"/>
      <c r="B617" s="25"/>
      <c r="C617" s="3"/>
      <c r="D617" s="3"/>
      <c r="E617" s="3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8"/>
      <c r="R617" s="8"/>
      <c r="S617" s="8"/>
      <c r="T617" s="8"/>
      <c r="U617" s="8"/>
    </row>
    <row r="618" spans="1:21" ht="14.4">
      <c r="A618" s="10"/>
      <c r="B618" s="25"/>
      <c r="C618" s="3"/>
      <c r="D618" s="3"/>
      <c r="E618" s="3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8"/>
      <c r="R618" s="8"/>
      <c r="S618" s="8"/>
      <c r="T618" s="8"/>
      <c r="U618" s="8"/>
    </row>
    <row r="619" spans="1:21" ht="14.4">
      <c r="A619" s="10"/>
      <c r="B619" s="25"/>
      <c r="C619" s="3"/>
      <c r="D619" s="3"/>
      <c r="E619" s="3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8"/>
      <c r="R619" s="8"/>
      <c r="S619" s="8"/>
      <c r="T619" s="8"/>
      <c r="U619" s="8"/>
    </row>
    <row r="620" spans="1:21" ht="14.4">
      <c r="A620" s="10"/>
      <c r="B620" s="25"/>
      <c r="C620" s="3"/>
      <c r="D620" s="3"/>
      <c r="E620" s="3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8"/>
      <c r="R620" s="8"/>
      <c r="S620" s="8"/>
      <c r="T620" s="8"/>
      <c r="U620" s="8"/>
    </row>
    <row r="621" spans="1:21" ht="14.4">
      <c r="A621" s="10"/>
      <c r="B621" s="25"/>
      <c r="C621" s="3"/>
      <c r="D621" s="3"/>
      <c r="E621" s="3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8"/>
      <c r="R621" s="8"/>
      <c r="S621" s="8"/>
      <c r="T621" s="8"/>
      <c r="U621" s="8"/>
    </row>
    <row r="622" spans="1:21" ht="14.4">
      <c r="A622" s="10"/>
      <c r="B622" s="25"/>
      <c r="C622" s="3"/>
      <c r="D622" s="3"/>
      <c r="E622" s="3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8"/>
      <c r="R622" s="8"/>
      <c r="S622" s="8"/>
      <c r="T622" s="8"/>
      <c r="U622" s="8"/>
    </row>
    <row r="623" spans="1:21" ht="14.4">
      <c r="A623" s="10"/>
      <c r="B623" s="25"/>
      <c r="C623" s="3"/>
      <c r="D623" s="3"/>
      <c r="E623" s="3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8"/>
      <c r="R623" s="8"/>
      <c r="S623" s="8"/>
      <c r="T623" s="8"/>
      <c r="U623" s="8"/>
    </row>
    <row r="624" spans="1:21" ht="14.4">
      <c r="A624" s="10"/>
      <c r="B624" s="25"/>
      <c r="C624" s="3"/>
      <c r="D624" s="3"/>
      <c r="E624" s="3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8"/>
      <c r="R624" s="8"/>
      <c r="S624" s="8"/>
      <c r="T624" s="8"/>
      <c r="U624" s="8"/>
    </row>
    <row r="625" spans="1:21" ht="14.4">
      <c r="A625" s="10"/>
      <c r="B625" s="25"/>
      <c r="C625" s="3"/>
      <c r="D625" s="3"/>
      <c r="E625" s="3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8"/>
      <c r="R625" s="8"/>
      <c r="S625" s="8"/>
      <c r="T625" s="8"/>
      <c r="U625" s="8"/>
    </row>
    <row r="626" spans="1:21" ht="14.4">
      <c r="A626" s="10"/>
      <c r="B626" s="25"/>
      <c r="C626" s="3"/>
      <c r="D626" s="3"/>
      <c r="E626" s="3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8"/>
      <c r="R626" s="8"/>
      <c r="S626" s="8"/>
      <c r="T626" s="8"/>
      <c r="U626" s="8"/>
    </row>
    <row r="627" spans="1:21" ht="14.4">
      <c r="A627" s="10"/>
      <c r="B627" s="25"/>
      <c r="C627" s="3"/>
      <c r="D627" s="3"/>
      <c r="E627" s="3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8"/>
      <c r="R627" s="8"/>
      <c r="S627" s="8"/>
      <c r="T627" s="8"/>
      <c r="U627" s="8"/>
    </row>
    <row r="628" spans="1:21" ht="14.4">
      <c r="A628" s="10"/>
      <c r="B628" s="25"/>
      <c r="C628" s="3"/>
      <c r="D628" s="3"/>
      <c r="E628" s="3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8"/>
      <c r="R628" s="8"/>
      <c r="S628" s="8"/>
      <c r="T628" s="8"/>
      <c r="U628" s="8"/>
    </row>
    <row r="629" spans="1:21" ht="14.4">
      <c r="A629" s="10"/>
      <c r="B629" s="25"/>
      <c r="C629" s="3"/>
      <c r="D629" s="3"/>
      <c r="E629" s="3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8"/>
      <c r="R629" s="8"/>
      <c r="S629" s="8"/>
      <c r="T629" s="8"/>
      <c r="U629" s="8"/>
    </row>
    <row r="630" spans="1:21" ht="14.4">
      <c r="A630" s="10"/>
      <c r="B630" s="25"/>
      <c r="C630" s="3"/>
      <c r="D630" s="3"/>
      <c r="E630" s="3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8"/>
      <c r="R630" s="8"/>
      <c r="S630" s="8"/>
      <c r="T630" s="8"/>
      <c r="U630" s="8"/>
    </row>
    <row r="631" spans="1:21" ht="14.4">
      <c r="A631" s="10"/>
      <c r="B631" s="25"/>
      <c r="C631" s="3"/>
      <c r="D631" s="3"/>
      <c r="E631" s="3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8"/>
      <c r="R631" s="8"/>
      <c r="S631" s="8"/>
      <c r="T631" s="8"/>
      <c r="U631" s="8"/>
    </row>
    <row r="632" spans="1:21" ht="14.4">
      <c r="A632" s="10"/>
      <c r="B632" s="25"/>
      <c r="C632" s="3"/>
      <c r="D632" s="3"/>
      <c r="E632" s="3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8"/>
      <c r="R632" s="8"/>
      <c r="S632" s="8"/>
      <c r="T632" s="8"/>
      <c r="U632" s="8"/>
    </row>
    <row r="633" spans="1:21" ht="14.4">
      <c r="A633" s="10"/>
      <c r="B633" s="25"/>
      <c r="C633" s="3"/>
      <c r="D633" s="3"/>
      <c r="E633" s="3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8"/>
      <c r="R633" s="8"/>
      <c r="S633" s="8"/>
      <c r="T633" s="8"/>
      <c r="U633" s="8"/>
    </row>
    <row r="634" spans="1:21" ht="14.4">
      <c r="A634" s="10"/>
      <c r="B634" s="25"/>
      <c r="C634" s="3"/>
      <c r="D634" s="3"/>
      <c r="E634" s="3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8"/>
      <c r="R634" s="8"/>
      <c r="S634" s="8"/>
      <c r="T634" s="8"/>
      <c r="U634" s="8"/>
    </row>
    <row r="635" spans="1:21" ht="14.4">
      <c r="A635" s="10"/>
      <c r="B635" s="25"/>
      <c r="C635" s="3"/>
      <c r="D635" s="3"/>
      <c r="E635" s="3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8"/>
      <c r="R635" s="8"/>
      <c r="S635" s="8"/>
      <c r="T635" s="8"/>
      <c r="U635" s="8"/>
    </row>
    <row r="636" spans="1:21" ht="14.4">
      <c r="A636" s="10"/>
      <c r="B636" s="25"/>
      <c r="C636" s="3"/>
      <c r="D636" s="3"/>
      <c r="E636" s="3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8"/>
      <c r="R636" s="8"/>
      <c r="S636" s="8"/>
      <c r="T636" s="8"/>
      <c r="U636" s="8"/>
    </row>
    <row r="637" spans="1:21" ht="14.4">
      <c r="A637" s="10"/>
      <c r="B637" s="25"/>
      <c r="C637" s="3"/>
      <c r="D637" s="3"/>
      <c r="E637" s="3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8"/>
      <c r="R637" s="8"/>
      <c r="S637" s="8"/>
      <c r="T637" s="8"/>
      <c r="U637" s="8"/>
    </row>
    <row r="638" spans="1:21" ht="14.4">
      <c r="A638" s="10"/>
      <c r="B638" s="25"/>
      <c r="C638" s="3"/>
      <c r="D638" s="3"/>
      <c r="E638" s="3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8"/>
      <c r="R638" s="8"/>
      <c r="S638" s="8"/>
      <c r="T638" s="8"/>
      <c r="U638" s="8"/>
    </row>
    <row r="639" spans="1:21" ht="14.4">
      <c r="A639" s="10"/>
      <c r="B639" s="25"/>
      <c r="C639" s="3"/>
      <c r="D639" s="3"/>
      <c r="E639" s="3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8"/>
      <c r="R639" s="8"/>
      <c r="S639" s="8"/>
      <c r="T639" s="8"/>
      <c r="U639" s="8"/>
    </row>
    <row r="640" spans="1:21" ht="14.4">
      <c r="A640" s="10"/>
      <c r="B640" s="25"/>
      <c r="C640" s="3"/>
      <c r="D640" s="3"/>
      <c r="E640" s="3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8"/>
      <c r="R640" s="8"/>
      <c r="S640" s="8"/>
      <c r="T640" s="8"/>
      <c r="U640" s="8"/>
    </row>
    <row r="641" spans="1:21" ht="14.4">
      <c r="A641" s="10"/>
      <c r="B641" s="25"/>
      <c r="C641" s="3"/>
      <c r="D641" s="3"/>
      <c r="E641" s="3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8"/>
      <c r="R641" s="8"/>
      <c r="S641" s="8"/>
      <c r="T641" s="8"/>
      <c r="U641" s="8"/>
    </row>
    <row r="642" spans="1:21" ht="14.4">
      <c r="A642" s="10"/>
      <c r="B642" s="25"/>
      <c r="C642" s="3"/>
      <c r="D642" s="3"/>
      <c r="E642" s="3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8"/>
      <c r="R642" s="8"/>
      <c r="S642" s="8"/>
      <c r="T642" s="8"/>
      <c r="U642" s="8"/>
    </row>
    <row r="643" spans="1:21" ht="14.4">
      <c r="A643" s="10"/>
      <c r="B643" s="25"/>
      <c r="C643" s="3"/>
      <c r="D643" s="3"/>
      <c r="E643" s="3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8"/>
      <c r="R643" s="8"/>
      <c r="S643" s="8"/>
      <c r="T643" s="8"/>
      <c r="U643" s="8"/>
    </row>
    <row r="644" spans="1:21" ht="14.4">
      <c r="A644" s="10"/>
      <c r="B644" s="25"/>
      <c r="C644" s="3"/>
      <c r="D644" s="3"/>
      <c r="E644" s="3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8"/>
      <c r="R644" s="8"/>
      <c r="S644" s="8"/>
      <c r="T644" s="8"/>
      <c r="U644" s="8"/>
    </row>
    <row r="645" spans="1:21" ht="14.4">
      <c r="A645" s="10"/>
      <c r="B645" s="25"/>
      <c r="C645" s="3"/>
      <c r="D645" s="3"/>
      <c r="E645" s="3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8"/>
      <c r="R645" s="8"/>
      <c r="S645" s="8"/>
      <c r="T645" s="8"/>
      <c r="U645" s="8"/>
    </row>
    <row r="646" spans="1:21" ht="14.4">
      <c r="A646" s="10"/>
      <c r="B646" s="25"/>
      <c r="C646" s="3"/>
      <c r="D646" s="3"/>
      <c r="E646" s="3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8"/>
      <c r="R646" s="8"/>
      <c r="S646" s="8"/>
      <c r="T646" s="8"/>
      <c r="U646" s="8"/>
    </row>
    <row r="647" spans="1:21" ht="14.4">
      <c r="A647" s="10"/>
      <c r="B647" s="25"/>
      <c r="C647" s="3"/>
      <c r="D647" s="3"/>
      <c r="E647" s="3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8"/>
      <c r="R647" s="8"/>
      <c r="S647" s="8"/>
      <c r="T647" s="8"/>
      <c r="U647" s="8"/>
    </row>
    <row r="648" spans="1:21" ht="14.4">
      <c r="A648" s="10"/>
      <c r="B648" s="25"/>
      <c r="C648" s="3"/>
      <c r="D648" s="3"/>
      <c r="E648" s="3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8"/>
      <c r="R648" s="8"/>
      <c r="S648" s="8"/>
      <c r="T648" s="8"/>
      <c r="U648" s="8"/>
    </row>
    <row r="649" spans="1:21" ht="14.4">
      <c r="A649" s="10"/>
      <c r="B649" s="25"/>
      <c r="C649" s="3"/>
      <c r="D649" s="3"/>
      <c r="E649" s="3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8"/>
      <c r="R649" s="8"/>
      <c r="S649" s="8"/>
      <c r="T649" s="8"/>
      <c r="U649" s="8"/>
    </row>
    <row r="650" spans="1:21" ht="14.4">
      <c r="A650" s="10"/>
      <c r="B650" s="25"/>
      <c r="C650" s="3"/>
      <c r="D650" s="3"/>
      <c r="E650" s="3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8"/>
      <c r="R650" s="8"/>
      <c r="S650" s="8"/>
      <c r="T650" s="8"/>
      <c r="U650" s="8"/>
    </row>
    <row r="651" spans="1:21" ht="14.4">
      <c r="A651" s="10"/>
      <c r="B651" s="25"/>
      <c r="C651" s="3"/>
      <c r="D651" s="3"/>
      <c r="E651" s="3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8"/>
      <c r="R651" s="8"/>
      <c r="S651" s="8"/>
      <c r="T651" s="8"/>
      <c r="U651" s="8"/>
    </row>
    <row r="652" spans="1:21" ht="14.4">
      <c r="A652" s="10"/>
      <c r="B652" s="25"/>
      <c r="C652" s="3"/>
      <c r="D652" s="3"/>
      <c r="E652" s="3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8"/>
      <c r="R652" s="8"/>
      <c r="S652" s="8"/>
      <c r="T652" s="8"/>
      <c r="U652" s="8"/>
    </row>
    <row r="653" spans="1:21" ht="14.4">
      <c r="A653" s="10"/>
      <c r="B653" s="25"/>
      <c r="C653" s="3"/>
      <c r="D653" s="3"/>
      <c r="E653" s="3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8"/>
      <c r="R653" s="8"/>
      <c r="S653" s="8"/>
      <c r="T653" s="8"/>
      <c r="U653" s="8"/>
    </row>
    <row r="654" spans="1:21" ht="14.4">
      <c r="A654" s="10"/>
      <c r="B654" s="25"/>
      <c r="C654" s="3"/>
      <c r="D654" s="3"/>
      <c r="E654" s="3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8"/>
      <c r="R654" s="8"/>
      <c r="S654" s="8"/>
      <c r="T654" s="8"/>
      <c r="U654" s="8"/>
    </row>
    <row r="655" spans="1:21" ht="14.4">
      <c r="A655" s="10"/>
      <c r="B655" s="25"/>
      <c r="C655" s="3"/>
      <c r="D655" s="3"/>
      <c r="E655" s="3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8"/>
      <c r="R655" s="8"/>
      <c r="S655" s="8"/>
      <c r="T655" s="8"/>
      <c r="U655" s="8"/>
    </row>
    <row r="656" spans="1:21" ht="14.4">
      <c r="A656" s="10"/>
      <c r="B656" s="25"/>
      <c r="C656" s="3"/>
      <c r="D656" s="3"/>
      <c r="E656" s="3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8"/>
      <c r="R656" s="8"/>
      <c r="S656" s="8"/>
      <c r="T656" s="8"/>
      <c r="U656" s="8"/>
    </row>
    <row r="657" spans="1:21" ht="14.4">
      <c r="A657" s="10"/>
      <c r="B657" s="25"/>
      <c r="C657" s="3"/>
      <c r="D657" s="3"/>
      <c r="E657" s="3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8"/>
      <c r="R657" s="8"/>
      <c r="S657" s="8"/>
      <c r="T657" s="8"/>
      <c r="U657" s="8"/>
    </row>
    <row r="658" spans="1:21" ht="14.4">
      <c r="A658" s="10"/>
      <c r="B658" s="25"/>
      <c r="C658" s="3"/>
      <c r="D658" s="3"/>
      <c r="E658" s="3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8"/>
      <c r="R658" s="8"/>
      <c r="S658" s="8"/>
      <c r="T658" s="8"/>
      <c r="U658" s="8"/>
    </row>
    <row r="659" spans="1:21" ht="14.4">
      <c r="A659" s="10"/>
      <c r="B659" s="25"/>
      <c r="C659" s="3"/>
      <c r="D659" s="3"/>
      <c r="E659" s="3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8"/>
      <c r="R659" s="8"/>
      <c r="S659" s="8"/>
      <c r="T659" s="8"/>
      <c r="U659" s="8"/>
    </row>
    <row r="660" spans="1:21" ht="14.4">
      <c r="A660" s="10"/>
      <c r="B660" s="25"/>
      <c r="C660" s="3"/>
      <c r="D660" s="3"/>
      <c r="E660" s="3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8"/>
      <c r="R660" s="8"/>
      <c r="S660" s="8"/>
      <c r="T660" s="8"/>
      <c r="U660" s="8"/>
    </row>
    <row r="661" spans="1:21" ht="14.4">
      <c r="A661" s="10"/>
      <c r="B661" s="25"/>
      <c r="C661" s="3"/>
      <c r="D661" s="3"/>
      <c r="E661" s="3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8"/>
      <c r="R661" s="8"/>
      <c r="S661" s="8"/>
      <c r="T661" s="8"/>
      <c r="U661" s="8"/>
    </row>
    <row r="662" spans="1:21" ht="14.4">
      <c r="A662" s="10"/>
      <c r="B662" s="25"/>
      <c r="C662" s="3"/>
      <c r="D662" s="3"/>
      <c r="E662" s="3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8"/>
      <c r="R662" s="8"/>
      <c r="S662" s="8"/>
      <c r="T662" s="8"/>
      <c r="U662" s="8"/>
    </row>
    <row r="663" spans="1:21" ht="14.4">
      <c r="A663" s="10"/>
      <c r="B663" s="25"/>
      <c r="C663" s="3"/>
      <c r="D663" s="3"/>
      <c r="E663" s="3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8"/>
      <c r="R663" s="8"/>
      <c r="S663" s="8"/>
      <c r="T663" s="8"/>
      <c r="U663" s="8"/>
    </row>
    <row r="664" spans="1:21" ht="14.4">
      <c r="A664" s="10"/>
      <c r="B664" s="25"/>
      <c r="C664" s="3"/>
      <c r="D664" s="3"/>
      <c r="E664" s="3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8"/>
      <c r="R664" s="8"/>
      <c r="S664" s="8"/>
      <c r="T664" s="8"/>
      <c r="U664" s="8"/>
    </row>
    <row r="665" spans="1:21" ht="14.4">
      <c r="A665" s="10"/>
      <c r="B665" s="25"/>
      <c r="C665" s="3"/>
      <c r="D665" s="3"/>
      <c r="E665" s="3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8"/>
      <c r="R665" s="8"/>
      <c r="S665" s="8"/>
      <c r="T665" s="8"/>
      <c r="U665" s="8"/>
    </row>
    <row r="666" spans="1:21" ht="14.4">
      <c r="A666" s="10"/>
      <c r="B666" s="25"/>
      <c r="C666" s="3"/>
      <c r="D666" s="3"/>
      <c r="E666" s="3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8"/>
      <c r="R666" s="8"/>
      <c r="S666" s="8"/>
      <c r="T666" s="8"/>
      <c r="U666" s="8"/>
    </row>
    <row r="667" spans="1:21" ht="14.4">
      <c r="A667" s="10"/>
      <c r="B667" s="25"/>
      <c r="C667" s="3"/>
      <c r="D667" s="3"/>
      <c r="E667" s="3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8"/>
      <c r="R667" s="8"/>
      <c r="S667" s="8"/>
      <c r="T667" s="8"/>
      <c r="U667" s="8"/>
    </row>
    <row r="668" spans="1:21" ht="14.4">
      <c r="A668" s="10"/>
      <c r="B668" s="25"/>
      <c r="C668" s="3"/>
      <c r="D668" s="3"/>
      <c r="E668" s="3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8"/>
      <c r="R668" s="8"/>
      <c r="S668" s="8"/>
      <c r="T668" s="8"/>
      <c r="U668" s="8"/>
    </row>
    <row r="669" spans="1:21" ht="14.4">
      <c r="A669" s="10"/>
      <c r="B669" s="25"/>
      <c r="C669" s="3"/>
      <c r="D669" s="3"/>
      <c r="E669" s="3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8"/>
      <c r="R669" s="8"/>
      <c r="S669" s="8"/>
      <c r="T669" s="8"/>
      <c r="U669" s="8"/>
    </row>
    <row r="670" spans="1:21" ht="14.4">
      <c r="A670" s="10"/>
      <c r="B670" s="25"/>
      <c r="C670" s="3"/>
      <c r="D670" s="3"/>
      <c r="E670" s="3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8"/>
      <c r="R670" s="8"/>
      <c r="S670" s="8"/>
      <c r="T670" s="8"/>
      <c r="U670" s="8"/>
    </row>
    <row r="671" spans="1:21" ht="14.4">
      <c r="A671" s="10"/>
      <c r="B671" s="25"/>
      <c r="C671" s="3"/>
      <c r="D671" s="3"/>
      <c r="E671" s="3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8"/>
      <c r="R671" s="8"/>
      <c r="S671" s="8"/>
      <c r="T671" s="8"/>
      <c r="U671" s="8"/>
    </row>
    <row r="672" spans="1:21" ht="14.4">
      <c r="A672" s="10"/>
      <c r="B672" s="25"/>
      <c r="C672" s="3"/>
      <c r="D672" s="3"/>
      <c r="E672" s="3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8"/>
      <c r="R672" s="8"/>
      <c r="S672" s="8"/>
      <c r="T672" s="8"/>
      <c r="U672" s="8"/>
    </row>
    <row r="673" spans="1:21" ht="14.4">
      <c r="A673" s="10"/>
      <c r="B673" s="25"/>
      <c r="C673" s="3"/>
      <c r="D673" s="3"/>
      <c r="E673" s="3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8"/>
      <c r="R673" s="8"/>
      <c r="S673" s="8"/>
      <c r="T673" s="8"/>
      <c r="U673" s="8"/>
    </row>
    <row r="674" spans="1:21" ht="14.4">
      <c r="A674" s="10"/>
      <c r="B674" s="25"/>
      <c r="C674" s="3"/>
      <c r="D674" s="3"/>
      <c r="E674" s="3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8"/>
      <c r="R674" s="8"/>
      <c r="S674" s="8"/>
      <c r="T674" s="8"/>
      <c r="U674" s="8"/>
    </row>
    <row r="675" spans="1:21" ht="14.4">
      <c r="A675" s="10"/>
      <c r="B675" s="25"/>
      <c r="C675" s="3"/>
      <c r="D675" s="3"/>
      <c r="E675" s="3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8"/>
      <c r="R675" s="8"/>
      <c r="S675" s="8"/>
      <c r="T675" s="8"/>
      <c r="U675" s="8"/>
    </row>
    <row r="676" spans="1:21" ht="14.4">
      <c r="A676" s="10"/>
      <c r="B676" s="25"/>
      <c r="C676" s="3"/>
      <c r="D676" s="3"/>
      <c r="E676" s="3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8"/>
      <c r="R676" s="8"/>
      <c r="S676" s="8"/>
      <c r="T676" s="8"/>
      <c r="U676" s="8"/>
    </row>
    <row r="677" spans="1:21" ht="14.4">
      <c r="A677" s="10"/>
      <c r="B677" s="25"/>
      <c r="C677" s="3"/>
      <c r="D677" s="3"/>
      <c r="E677" s="3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8"/>
      <c r="R677" s="8"/>
      <c r="S677" s="8"/>
      <c r="T677" s="8"/>
      <c r="U677" s="8"/>
    </row>
    <row r="678" spans="1:21" ht="14.4">
      <c r="A678" s="10"/>
      <c r="B678" s="25"/>
      <c r="C678" s="3"/>
      <c r="D678" s="3"/>
      <c r="E678" s="3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8"/>
      <c r="R678" s="8"/>
      <c r="S678" s="8"/>
      <c r="T678" s="8"/>
      <c r="U678" s="8"/>
    </row>
    <row r="679" spans="1:21" ht="14.4">
      <c r="A679" s="10"/>
      <c r="B679" s="25"/>
      <c r="C679" s="3"/>
      <c r="D679" s="3"/>
      <c r="E679" s="3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8"/>
      <c r="R679" s="8"/>
      <c r="S679" s="8"/>
      <c r="T679" s="8"/>
      <c r="U679" s="8"/>
    </row>
    <row r="680" spans="1:21" ht="14.4">
      <c r="A680" s="10"/>
      <c r="B680" s="25"/>
      <c r="C680" s="3"/>
      <c r="D680" s="3"/>
      <c r="E680" s="3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8"/>
      <c r="R680" s="8"/>
      <c r="S680" s="8"/>
      <c r="T680" s="8"/>
      <c r="U680" s="8"/>
    </row>
    <row r="681" spans="1:21" ht="14.4">
      <c r="A681" s="10"/>
      <c r="B681" s="25"/>
      <c r="C681" s="3"/>
      <c r="D681" s="3"/>
      <c r="E681" s="3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8"/>
      <c r="R681" s="8"/>
      <c r="S681" s="8"/>
      <c r="T681" s="8"/>
      <c r="U681" s="8"/>
    </row>
    <row r="682" spans="1:21" ht="14.4">
      <c r="A682" s="10"/>
      <c r="B682" s="25"/>
      <c r="C682" s="3"/>
      <c r="D682" s="3"/>
      <c r="E682" s="3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8"/>
      <c r="R682" s="8"/>
      <c r="S682" s="8"/>
      <c r="T682" s="8"/>
      <c r="U682" s="8"/>
    </row>
    <row r="683" spans="1:21" ht="14.4">
      <c r="A683" s="10"/>
      <c r="B683" s="25"/>
      <c r="C683" s="3"/>
      <c r="D683" s="3"/>
      <c r="E683" s="3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8"/>
      <c r="R683" s="8"/>
      <c r="S683" s="8"/>
      <c r="T683" s="8"/>
      <c r="U683" s="8"/>
    </row>
    <row r="684" spans="1:21" ht="14.4">
      <c r="A684" s="10"/>
      <c r="B684" s="25"/>
      <c r="C684" s="3"/>
      <c r="D684" s="3"/>
      <c r="E684" s="3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8"/>
      <c r="R684" s="8"/>
      <c r="S684" s="8"/>
      <c r="T684" s="8"/>
      <c r="U684" s="8"/>
    </row>
    <row r="685" spans="1:21" ht="14.4">
      <c r="A685" s="10"/>
      <c r="B685" s="25"/>
      <c r="C685" s="3"/>
      <c r="D685" s="3"/>
      <c r="E685" s="3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8"/>
      <c r="R685" s="8"/>
      <c r="S685" s="8"/>
      <c r="T685" s="8"/>
      <c r="U685" s="8"/>
    </row>
    <row r="686" spans="1:21" ht="14.4">
      <c r="A686" s="10"/>
      <c r="B686" s="25"/>
      <c r="C686" s="3"/>
      <c r="D686" s="3"/>
      <c r="E686" s="3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8"/>
      <c r="R686" s="8"/>
      <c r="S686" s="8"/>
      <c r="T686" s="8"/>
      <c r="U686" s="8"/>
    </row>
    <row r="687" spans="1:21" ht="14.4">
      <c r="A687" s="10"/>
      <c r="B687" s="25"/>
      <c r="C687" s="3"/>
      <c r="D687" s="3"/>
      <c r="E687" s="3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8"/>
      <c r="R687" s="8"/>
      <c r="S687" s="8"/>
      <c r="T687" s="8"/>
      <c r="U687" s="8"/>
    </row>
    <row r="688" spans="1:21" ht="14.4">
      <c r="A688" s="10"/>
      <c r="B688" s="25"/>
      <c r="C688" s="3"/>
      <c r="D688" s="3"/>
      <c r="E688" s="3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8"/>
      <c r="R688" s="8"/>
      <c r="S688" s="8"/>
      <c r="T688" s="8"/>
      <c r="U688" s="8"/>
    </row>
    <row r="689" spans="1:21" ht="14.4">
      <c r="A689" s="10"/>
      <c r="B689" s="25"/>
      <c r="C689" s="3"/>
      <c r="D689" s="3"/>
      <c r="E689" s="3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8"/>
      <c r="R689" s="8"/>
      <c r="S689" s="8"/>
      <c r="T689" s="8"/>
      <c r="U689" s="8"/>
    </row>
    <row r="690" spans="1:21" ht="14.4">
      <c r="A690" s="10"/>
      <c r="B690" s="25"/>
      <c r="C690" s="3"/>
      <c r="D690" s="3"/>
      <c r="E690" s="3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8"/>
      <c r="R690" s="8"/>
      <c r="S690" s="8"/>
      <c r="T690" s="8"/>
      <c r="U690" s="8"/>
    </row>
    <row r="691" spans="1:21" ht="14.4">
      <c r="A691" s="10"/>
      <c r="B691" s="25"/>
      <c r="C691" s="3"/>
      <c r="D691" s="3"/>
      <c r="E691" s="3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8"/>
      <c r="R691" s="8"/>
      <c r="S691" s="8"/>
      <c r="T691" s="8"/>
      <c r="U691" s="8"/>
    </row>
    <row r="692" spans="1:21" ht="14.4">
      <c r="A692" s="10"/>
      <c r="B692" s="25"/>
      <c r="C692" s="3"/>
      <c r="D692" s="3"/>
      <c r="E692" s="3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8"/>
      <c r="R692" s="8"/>
      <c r="S692" s="8"/>
      <c r="T692" s="8"/>
      <c r="U692" s="8"/>
    </row>
    <row r="693" spans="1:21" ht="14.4">
      <c r="A693" s="10"/>
      <c r="B693" s="25"/>
      <c r="C693" s="3"/>
      <c r="D693" s="3"/>
      <c r="E693" s="3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8"/>
      <c r="R693" s="8"/>
      <c r="S693" s="8"/>
      <c r="T693" s="8"/>
      <c r="U693" s="8"/>
    </row>
    <row r="694" spans="1:21" ht="14.4">
      <c r="A694" s="10"/>
      <c r="B694" s="25"/>
      <c r="C694" s="3"/>
      <c r="D694" s="3"/>
      <c r="E694" s="3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8"/>
      <c r="R694" s="8"/>
      <c r="S694" s="8"/>
      <c r="T694" s="8"/>
      <c r="U694" s="8"/>
    </row>
    <row r="695" spans="1:21" ht="14.4">
      <c r="A695" s="10"/>
      <c r="B695" s="25"/>
      <c r="C695" s="3"/>
      <c r="D695" s="3"/>
      <c r="E695" s="3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8"/>
      <c r="R695" s="8"/>
      <c r="S695" s="8"/>
      <c r="T695" s="8"/>
      <c r="U695" s="8"/>
    </row>
    <row r="696" spans="1:21" ht="14.4">
      <c r="A696" s="10"/>
      <c r="B696" s="25"/>
      <c r="C696" s="3"/>
      <c r="D696" s="3"/>
      <c r="E696" s="3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8"/>
      <c r="R696" s="8"/>
      <c r="S696" s="8"/>
      <c r="T696" s="8"/>
      <c r="U696" s="8"/>
    </row>
    <row r="697" spans="1:21" ht="14.4">
      <c r="A697" s="10"/>
      <c r="B697" s="25"/>
      <c r="C697" s="3"/>
      <c r="D697" s="3"/>
      <c r="E697" s="3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8"/>
      <c r="R697" s="8"/>
      <c r="S697" s="8"/>
      <c r="T697" s="8"/>
      <c r="U697" s="8"/>
    </row>
    <row r="698" spans="1:21" ht="14.4">
      <c r="A698" s="10"/>
      <c r="B698" s="25"/>
      <c r="C698" s="3"/>
      <c r="D698" s="3"/>
      <c r="E698" s="3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8"/>
      <c r="R698" s="8"/>
      <c r="S698" s="8"/>
      <c r="T698" s="8"/>
      <c r="U698" s="8"/>
    </row>
    <row r="699" spans="1:21" ht="14.4">
      <c r="A699" s="10"/>
      <c r="B699" s="25"/>
      <c r="C699" s="3"/>
      <c r="D699" s="3"/>
      <c r="E699" s="3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8"/>
      <c r="R699" s="8"/>
      <c r="S699" s="8"/>
      <c r="T699" s="8"/>
      <c r="U699" s="8"/>
    </row>
    <row r="700" spans="1:21" ht="14.4">
      <c r="A700" s="10"/>
      <c r="B700" s="25"/>
      <c r="C700" s="3"/>
      <c r="D700" s="3"/>
      <c r="E700" s="3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8"/>
      <c r="R700" s="8"/>
      <c r="S700" s="8"/>
      <c r="T700" s="8"/>
      <c r="U700" s="8"/>
    </row>
    <row r="701" spans="1:21" ht="14.4">
      <c r="A701" s="10"/>
      <c r="B701" s="25"/>
      <c r="C701" s="3"/>
      <c r="D701" s="3"/>
      <c r="E701" s="3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8"/>
      <c r="R701" s="8"/>
      <c r="S701" s="8"/>
      <c r="T701" s="8"/>
      <c r="U701" s="8"/>
    </row>
    <row r="702" spans="1:21" ht="14.4">
      <c r="A702" s="10"/>
      <c r="B702" s="25"/>
      <c r="C702" s="3"/>
      <c r="D702" s="3"/>
      <c r="E702" s="3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8"/>
      <c r="R702" s="8"/>
      <c r="S702" s="8"/>
      <c r="T702" s="8"/>
      <c r="U702" s="8"/>
    </row>
    <row r="703" spans="1:21" ht="14.4">
      <c r="A703" s="10"/>
      <c r="B703" s="25"/>
      <c r="C703" s="3"/>
      <c r="D703" s="3"/>
      <c r="E703" s="3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8"/>
      <c r="R703" s="8"/>
      <c r="S703" s="8"/>
      <c r="T703" s="8"/>
      <c r="U703" s="8"/>
    </row>
    <row r="704" spans="1:21" ht="14.4">
      <c r="A704" s="10"/>
      <c r="B704" s="25"/>
      <c r="C704" s="3"/>
      <c r="D704" s="3"/>
      <c r="E704" s="3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8"/>
      <c r="R704" s="8"/>
      <c r="S704" s="8"/>
      <c r="T704" s="8"/>
      <c r="U704" s="8"/>
    </row>
    <row r="705" spans="1:21" ht="14.4">
      <c r="A705" s="10"/>
      <c r="B705" s="25"/>
      <c r="C705" s="3"/>
      <c r="D705" s="3"/>
      <c r="E705" s="3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8"/>
      <c r="R705" s="8"/>
      <c r="S705" s="8"/>
      <c r="T705" s="8"/>
      <c r="U705" s="8"/>
    </row>
    <row r="706" spans="1:21" ht="14.4">
      <c r="A706" s="10"/>
      <c r="B706" s="25"/>
      <c r="C706" s="3"/>
      <c r="D706" s="3"/>
      <c r="E706" s="3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8"/>
      <c r="R706" s="8"/>
      <c r="S706" s="8"/>
      <c r="T706" s="8"/>
      <c r="U706" s="8"/>
    </row>
    <row r="707" spans="1:21" ht="14.4">
      <c r="A707" s="10"/>
      <c r="B707" s="25"/>
      <c r="C707" s="3"/>
      <c r="D707" s="3"/>
      <c r="E707" s="3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8"/>
      <c r="R707" s="8"/>
      <c r="S707" s="8"/>
      <c r="T707" s="8"/>
      <c r="U707" s="8"/>
    </row>
    <row r="708" spans="1:21" ht="14.4">
      <c r="A708" s="10"/>
      <c r="B708" s="25"/>
      <c r="C708" s="3"/>
      <c r="D708" s="3"/>
      <c r="E708" s="3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8"/>
      <c r="R708" s="8"/>
      <c r="S708" s="8"/>
      <c r="T708" s="8"/>
      <c r="U708" s="8"/>
    </row>
    <row r="709" spans="1:21" ht="14.4">
      <c r="A709" s="10"/>
      <c r="B709" s="25"/>
      <c r="C709" s="3"/>
      <c r="D709" s="3"/>
      <c r="E709" s="3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8"/>
      <c r="R709" s="8"/>
      <c r="S709" s="8"/>
      <c r="T709" s="8"/>
      <c r="U709" s="8"/>
    </row>
    <row r="710" spans="1:21" ht="14.4">
      <c r="A710" s="10"/>
      <c r="B710" s="25"/>
      <c r="C710" s="3"/>
      <c r="D710" s="3"/>
      <c r="E710" s="3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8"/>
      <c r="R710" s="8"/>
      <c r="S710" s="8"/>
      <c r="T710" s="8"/>
      <c r="U710" s="8"/>
    </row>
    <row r="711" spans="1:21" ht="14.4">
      <c r="A711" s="10"/>
      <c r="B711" s="25"/>
      <c r="C711" s="3"/>
      <c r="D711" s="3"/>
      <c r="E711" s="3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8"/>
      <c r="R711" s="8"/>
      <c r="S711" s="8"/>
      <c r="T711" s="8"/>
      <c r="U711" s="8"/>
    </row>
    <row r="712" spans="1:21" ht="14.4">
      <c r="A712" s="10"/>
      <c r="B712" s="25"/>
      <c r="C712" s="3"/>
      <c r="D712" s="3"/>
      <c r="E712" s="3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8"/>
      <c r="R712" s="8"/>
      <c r="S712" s="8"/>
      <c r="T712" s="8"/>
      <c r="U712" s="8"/>
    </row>
    <row r="713" spans="1:21" ht="14.4">
      <c r="A713" s="10"/>
      <c r="B713" s="25"/>
      <c r="C713" s="3"/>
      <c r="D713" s="3"/>
      <c r="E713" s="3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8"/>
      <c r="R713" s="8"/>
      <c r="S713" s="8"/>
      <c r="T713" s="8"/>
      <c r="U713" s="8"/>
    </row>
    <row r="714" spans="1:21" ht="14.4">
      <c r="A714" s="10"/>
      <c r="B714" s="25"/>
      <c r="C714" s="3"/>
      <c r="D714" s="3"/>
      <c r="E714" s="3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8"/>
      <c r="R714" s="8"/>
      <c r="S714" s="8"/>
      <c r="T714" s="8"/>
      <c r="U714" s="8"/>
    </row>
    <row r="715" spans="1:21" ht="14.4">
      <c r="A715" s="10"/>
      <c r="B715" s="25"/>
      <c r="C715" s="3"/>
      <c r="D715" s="3"/>
      <c r="E715" s="3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8"/>
      <c r="R715" s="8"/>
      <c r="S715" s="8"/>
      <c r="T715" s="8"/>
      <c r="U715" s="8"/>
    </row>
    <row r="716" spans="1:21" ht="14.4">
      <c r="A716" s="10"/>
      <c r="B716" s="25"/>
      <c r="C716" s="3"/>
      <c r="D716" s="3"/>
      <c r="E716" s="3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8"/>
      <c r="R716" s="8"/>
      <c r="S716" s="8"/>
      <c r="T716" s="8"/>
      <c r="U716" s="8"/>
    </row>
    <row r="717" spans="1:21" ht="14.4">
      <c r="A717" s="10"/>
      <c r="B717" s="25"/>
      <c r="C717" s="3"/>
      <c r="D717" s="3"/>
      <c r="E717" s="3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8"/>
      <c r="R717" s="8"/>
      <c r="S717" s="8"/>
      <c r="T717" s="8"/>
      <c r="U717" s="8"/>
    </row>
    <row r="718" spans="1:21" ht="14.4">
      <c r="A718" s="10"/>
      <c r="B718" s="25"/>
      <c r="C718" s="3"/>
      <c r="D718" s="3"/>
      <c r="E718" s="3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8"/>
      <c r="R718" s="8"/>
      <c r="S718" s="8"/>
      <c r="T718" s="8"/>
      <c r="U718" s="8"/>
    </row>
    <row r="719" spans="1:21" ht="14.4">
      <c r="A719" s="10"/>
      <c r="B719" s="25"/>
      <c r="C719" s="3"/>
      <c r="D719" s="3"/>
      <c r="E719" s="3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8"/>
      <c r="R719" s="8"/>
      <c r="S719" s="8"/>
      <c r="T719" s="8"/>
      <c r="U719" s="8"/>
    </row>
    <row r="720" spans="1:21" ht="14.4">
      <c r="A720" s="10"/>
      <c r="B720" s="25"/>
      <c r="C720" s="3"/>
      <c r="D720" s="3"/>
      <c r="E720" s="3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8"/>
      <c r="R720" s="8"/>
      <c r="S720" s="8"/>
      <c r="T720" s="8"/>
      <c r="U720" s="8"/>
    </row>
    <row r="721" spans="1:21" ht="14.4">
      <c r="A721" s="10"/>
      <c r="B721" s="25"/>
      <c r="C721" s="3"/>
      <c r="D721" s="3"/>
      <c r="E721" s="3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8"/>
      <c r="R721" s="8"/>
      <c r="S721" s="8"/>
      <c r="T721" s="8"/>
      <c r="U721" s="8"/>
    </row>
    <row r="722" spans="1:21" ht="14.4">
      <c r="A722" s="10"/>
      <c r="B722" s="25"/>
      <c r="C722" s="3"/>
      <c r="D722" s="3"/>
      <c r="E722" s="3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8"/>
      <c r="R722" s="8"/>
      <c r="S722" s="8"/>
      <c r="T722" s="8"/>
      <c r="U722" s="8"/>
    </row>
    <row r="723" spans="1:21" ht="14.4">
      <c r="A723" s="10"/>
      <c r="B723" s="25"/>
      <c r="C723" s="3"/>
      <c r="D723" s="3"/>
      <c r="E723" s="3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8"/>
      <c r="R723" s="8"/>
      <c r="S723" s="8"/>
      <c r="T723" s="8"/>
      <c r="U723" s="8"/>
    </row>
    <row r="724" spans="1:21" ht="14.4">
      <c r="A724" s="10"/>
      <c r="B724" s="25"/>
      <c r="C724" s="3"/>
      <c r="D724" s="3"/>
      <c r="E724" s="3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8"/>
      <c r="R724" s="8"/>
      <c r="S724" s="8"/>
      <c r="T724" s="8"/>
      <c r="U724" s="8"/>
    </row>
    <row r="725" spans="1:21" ht="14.4">
      <c r="A725" s="10"/>
      <c r="B725" s="25"/>
      <c r="C725" s="3"/>
      <c r="D725" s="3"/>
      <c r="E725" s="3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8"/>
      <c r="R725" s="8"/>
      <c r="S725" s="8"/>
      <c r="T725" s="8"/>
      <c r="U725" s="8"/>
    </row>
    <row r="726" spans="1:21" ht="14.4">
      <c r="A726" s="10"/>
      <c r="B726" s="25"/>
      <c r="C726" s="3"/>
      <c r="D726" s="3"/>
      <c r="E726" s="3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8"/>
      <c r="R726" s="8"/>
      <c r="S726" s="8"/>
      <c r="T726" s="8"/>
      <c r="U726" s="8"/>
    </row>
    <row r="727" spans="1:21" ht="14.4">
      <c r="A727" s="10"/>
      <c r="B727" s="25"/>
      <c r="C727" s="3"/>
      <c r="D727" s="3"/>
      <c r="E727" s="3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8"/>
      <c r="R727" s="8"/>
      <c r="S727" s="8"/>
      <c r="T727" s="8"/>
      <c r="U727" s="8"/>
    </row>
    <row r="728" spans="1:21" ht="14.4">
      <c r="A728" s="10"/>
      <c r="B728" s="25"/>
      <c r="C728" s="3"/>
      <c r="D728" s="3"/>
      <c r="E728" s="3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8"/>
      <c r="R728" s="8"/>
      <c r="S728" s="8"/>
      <c r="T728" s="8"/>
      <c r="U728" s="8"/>
    </row>
    <row r="729" spans="1:21" ht="14.4">
      <c r="A729" s="10"/>
      <c r="B729" s="25"/>
      <c r="C729" s="3"/>
      <c r="D729" s="3"/>
      <c r="E729" s="3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8"/>
      <c r="R729" s="8"/>
      <c r="S729" s="8"/>
      <c r="T729" s="8"/>
      <c r="U729" s="8"/>
    </row>
    <row r="730" spans="1:21" ht="14.4">
      <c r="A730" s="10"/>
      <c r="B730" s="25"/>
      <c r="C730" s="3"/>
      <c r="D730" s="3"/>
      <c r="E730" s="3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8"/>
      <c r="R730" s="8"/>
      <c r="S730" s="8"/>
      <c r="T730" s="8"/>
      <c r="U730" s="8"/>
    </row>
    <row r="731" spans="1:21" ht="14.4">
      <c r="A731" s="10"/>
      <c r="B731" s="25"/>
      <c r="C731" s="3"/>
      <c r="D731" s="3"/>
      <c r="E731" s="3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8"/>
      <c r="R731" s="8"/>
      <c r="S731" s="8"/>
      <c r="T731" s="8"/>
      <c r="U731" s="8"/>
    </row>
    <row r="732" spans="1:21" ht="14.4">
      <c r="A732" s="10"/>
      <c r="B732" s="25"/>
      <c r="C732" s="3"/>
      <c r="D732" s="3"/>
      <c r="E732" s="3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8"/>
      <c r="R732" s="8"/>
      <c r="S732" s="8"/>
      <c r="T732" s="8"/>
      <c r="U732" s="8"/>
    </row>
    <row r="733" spans="1:21" ht="14.4">
      <c r="A733" s="10"/>
      <c r="B733" s="25"/>
      <c r="C733" s="3"/>
      <c r="D733" s="3"/>
      <c r="E733" s="3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8"/>
      <c r="R733" s="8"/>
      <c r="S733" s="8"/>
      <c r="T733" s="8"/>
      <c r="U733" s="8"/>
    </row>
    <row r="734" spans="1:21" ht="14.4">
      <c r="A734" s="10"/>
      <c r="B734" s="25"/>
      <c r="C734" s="3"/>
      <c r="D734" s="3"/>
      <c r="E734" s="3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8"/>
      <c r="R734" s="8"/>
      <c r="S734" s="8"/>
      <c r="T734" s="8"/>
      <c r="U734" s="8"/>
    </row>
    <row r="735" spans="1:21" ht="14.4">
      <c r="A735" s="10"/>
      <c r="B735" s="25"/>
      <c r="C735" s="3"/>
      <c r="D735" s="3"/>
      <c r="E735" s="3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8"/>
      <c r="R735" s="8"/>
      <c r="S735" s="8"/>
      <c r="T735" s="8"/>
      <c r="U735" s="8"/>
    </row>
    <row r="736" spans="1:21" ht="14.4">
      <c r="A736" s="10"/>
      <c r="B736" s="25"/>
      <c r="C736" s="3"/>
      <c r="D736" s="3"/>
      <c r="E736" s="3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8"/>
      <c r="R736" s="8"/>
      <c r="S736" s="8"/>
      <c r="T736" s="8"/>
      <c r="U736" s="8"/>
    </row>
    <row r="737" spans="1:21" ht="14.4">
      <c r="A737" s="10"/>
      <c r="B737" s="25"/>
      <c r="C737" s="3"/>
      <c r="D737" s="3"/>
      <c r="E737" s="3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8"/>
      <c r="R737" s="8"/>
      <c r="S737" s="8"/>
      <c r="T737" s="8"/>
      <c r="U737" s="8"/>
    </row>
    <row r="738" spans="1:21" ht="14.4">
      <c r="A738" s="10"/>
      <c r="B738" s="25"/>
      <c r="C738" s="3"/>
      <c r="D738" s="3"/>
      <c r="E738" s="3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8"/>
      <c r="R738" s="8"/>
      <c r="S738" s="8"/>
      <c r="T738" s="8"/>
      <c r="U738" s="8"/>
    </row>
    <row r="739" spans="1:21" ht="14.4">
      <c r="A739" s="10"/>
      <c r="B739" s="25"/>
      <c r="C739" s="3"/>
      <c r="D739" s="3"/>
      <c r="E739" s="3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8"/>
      <c r="R739" s="8"/>
      <c r="S739" s="8"/>
      <c r="T739" s="8"/>
      <c r="U739" s="8"/>
    </row>
    <row r="740" spans="1:21" ht="14.4">
      <c r="A740" s="10"/>
      <c r="B740" s="25"/>
      <c r="C740" s="3"/>
      <c r="D740" s="3"/>
      <c r="E740" s="3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8"/>
      <c r="R740" s="8"/>
      <c r="S740" s="8"/>
      <c r="T740" s="8"/>
      <c r="U740" s="8"/>
    </row>
    <row r="741" spans="1:21" ht="14.4">
      <c r="A741" s="10"/>
      <c r="B741" s="25"/>
      <c r="C741" s="3"/>
      <c r="D741" s="3"/>
      <c r="E741" s="3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8"/>
      <c r="R741" s="8"/>
      <c r="S741" s="8"/>
      <c r="T741" s="8"/>
      <c r="U741" s="8"/>
    </row>
    <row r="742" spans="1:21" ht="14.4">
      <c r="A742" s="10"/>
      <c r="B742" s="25"/>
      <c r="C742" s="3"/>
      <c r="D742" s="3"/>
      <c r="E742" s="3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8"/>
      <c r="R742" s="8"/>
      <c r="S742" s="8"/>
      <c r="T742" s="8"/>
      <c r="U742" s="8"/>
    </row>
    <row r="743" spans="1:21" ht="14.4">
      <c r="A743" s="10"/>
      <c r="B743" s="25"/>
      <c r="C743" s="3"/>
      <c r="D743" s="3"/>
      <c r="E743" s="3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8"/>
      <c r="R743" s="8"/>
      <c r="S743" s="8"/>
      <c r="T743" s="8"/>
      <c r="U743" s="8"/>
    </row>
    <row r="744" spans="1:21" ht="14.4">
      <c r="A744" s="10"/>
      <c r="B744" s="25"/>
      <c r="C744" s="3"/>
      <c r="D744" s="3"/>
      <c r="E744" s="3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8"/>
      <c r="R744" s="8"/>
      <c r="S744" s="8"/>
      <c r="T744" s="8"/>
      <c r="U744" s="8"/>
    </row>
    <row r="745" spans="1:21" ht="14.4">
      <c r="A745" s="10"/>
      <c r="B745" s="25"/>
      <c r="C745" s="3"/>
      <c r="D745" s="3"/>
      <c r="E745" s="3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8"/>
      <c r="R745" s="8"/>
      <c r="S745" s="8"/>
      <c r="T745" s="8"/>
      <c r="U745" s="8"/>
    </row>
    <row r="746" spans="1:21" ht="14.4">
      <c r="A746" s="10"/>
      <c r="B746" s="25"/>
      <c r="C746" s="3"/>
      <c r="D746" s="3"/>
      <c r="E746" s="3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8"/>
      <c r="R746" s="8"/>
      <c r="S746" s="8"/>
      <c r="T746" s="8"/>
      <c r="U746" s="8"/>
    </row>
    <row r="747" spans="1:21" ht="14.4">
      <c r="A747" s="10"/>
      <c r="B747" s="25"/>
      <c r="C747" s="3"/>
      <c r="D747" s="3"/>
      <c r="E747" s="3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8"/>
      <c r="R747" s="8"/>
      <c r="S747" s="8"/>
      <c r="T747" s="8"/>
      <c r="U747" s="8"/>
    </row>
    <row r="748" spans="1:21" ht="14.4">
      <c r="A748" s="10"/>
      <c r="B748" s="25"/>
      <c r="C748" s="3"/>
      <c r="D748" s="3"/>
      <c r="E748" s="3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8"/>
      <c r="R748" s="8"/>
      <c r="S748" s="8"/>
      <c r="T748" s="8"/>
      <c r="U748" s="8"/>
    </row>
    <row r="749" spans="1:21" ht="14.4">
      <c r="A749" s="10"/>
      <c r="B749" s="25"/>
      <c r="C749" s="3"/>
      <c r="D749" s="3"/>
      <c r="E749" s="3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8"/>
      <c r="R749" s="8"/>
      <c r="S749" s="8"/>
      <c r="T749" s="8"/>
      <c r="U749" s="8"/>
    </row>
    <row r="750" spans="1:21" ht="14.4">
      <c r="A750" s="10"/>
      <c r="B750" s="25"/>
      <c r="C750" s="3"/>
      <c r="D750" s="3"/>
      <c r="E750" s="3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8"/>
      <c r="R750" s="8"/>
      <c r="S750" s="8"/>
      <c r="T750" s="8"/>
      <c r="U750" s="8"/>
    </row>
    <row r="751" spans="1:21" ht="14.4">
      <c r="A751" s="10"/>
      <c r="B751" s="25"/>
      <c r="C751" s="3"/>
      <c r="D751" s="3"/>
      <c r="E751" s="3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8"/>
      <c r="R751" s="8"/>
      <c r="S751" s="8"/>
      <c r="T751" s="8"/>
      <c r="U751" s="8"/>
    </row>
    <row r="752" spans="1:21" ht="14.4">
      <c r="A752" s="10"/>
      <c r="B752" s="25"/>
      <c r="C752" s="3"/>
      <c r="D752" s="3"/>
      <c r="E752" s="3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8"/>
      <c r="R752" s="8"/>
      <c r="S752" s="8"/>
      <c r="T752" s="8"/>
      <c r="U752" s="8"/>
    </row>
    <row r="753" spans="1:21" ht="14.4">
      <c r="A753" s="10"/>
      <c r="B753" s="25"/>
      <c r="C753" s="3"/>
      <c r="D753" s="3"/>
      <c r="E753" s="3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8"/>
      <c r="R753" s="8"/>
      <c r="S753" s="8"/>
      <c r="T753" s="8"/>
      <c r="U753" s="8"/>
    </row>
    <row r="754" spans="1:21" ht="14.4">
      <c r="A754" s="10"/>
      <c r="B754" s="25"/>
      <c r="C754" s="3"/>
      <c r="D754" s="3"/>
      <c r="E754" s="3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8"/>
      <c r="R754" s="8"/>
      <c r="S754" s="8"/>
      <c r="T754" s="8"/>
      <c r="U754" s="8"/>
    </row>
    <row r="755" spans="1:21" ht="14.4">
      <c r="A755" s="10"/>
      <c r="B755" s="25"/>
      <c r="C755" s="3"/>
      <c r="D755" s="3"/>
      <c r="E755" s="3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8"/>
      <c r="R755" s="8"/>
      <c r="S755" s="8"/>
      <c r="T755" s="8"/>
      <c r="U755" s="8"/>
    </row>
    <row r="756" spans="1:21" ht="14.4">
      <c r="A756" s="10"/>
      <c r="B756" s="25"/>
      <c r="C756" s="3"/>
      <c r="D756" s="3"/>
      <c r="E756" s="3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8"/>
      <c r="R756" s="8"/>
      <c r="S756" s="8"/>
      <c r="T756" s="8"/>
      <c r="U756" s="8"/>
    </row>
    <row r="757" spans="1:21" ht="14.4">
      <c r="A757" s="10"/>
      <c r="B757" s="25"/>
      <c r="C757" s="3"/>
      <c r="D757" s="3"/>
      <c r="E757" s="3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8"/>
      <c r="R757" s="8"/>
      <c r="S757" s="8"/>
      <c r="T757" s="8"/>
      <c r="U757" s="8"/>
    </row>
    <row r="758" spans="1:21" ht="14.4">
      <c r="A758" s="10"/>
      <c r="B758" s="25"/>
      <c r="C758" s="3"/>
      <c r="D758" s="3"/>
      <c r="E758" s="3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8"/>
      <c r="R758" s="8"/>
      <c r="S758" s="8"/>
      <c r="T758" s="8"/>
      <c r="U758" s="8"/>
    </row>
    <row r="759" spans="1:21" ht="14.4">
      <c r="A759" s="10"/>
      <c r="B759" s="25"/>
      <c r="C759" s="3"/>
      <c r="D759" s="3"/>
      <c r="E759" s="3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8"/>
      <c r="R759" s="8"/>
      <c r="S759" s="8"/>
      <c r="T759" s="8"/>
      <c r="U759" s="8"/>
    </row>
    <row r="760" spans="1:21" ht="14.4">
      <c r="A760" s="10"/>
      <c r="B760" s="25"/>
      <c r="C760" s="3"/>
      <c r="D760" s="3"/>
      <c r="E760" s="3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8"/>
      <c r="R760" s="8"/>
      <c r="S760" s="8"/>
      <c r="T760" s="8"/>
      <c r="U760" s="8"/>
    </row>
    <row r="761" spans="1:21" ht="14.4">
      <c r="A761" s="10"/>
      <c r="B761" s="25"/>
      <c r="C761" s="3"/>
      <c r="D761" s="3"/>
      <c r="E761" s="3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8"/>
      <c r="R761" s="8"/>
      <c r="S761" s="8"/>
      <c r="T761" s="8"/>
      <c r="U761" s="8"/>
    </row>
    <row r="762" spans="1:21" ht="14.4">
      <c r="A762" s="10"/>
      <c r="B762" s="25"/>
      <c r="C762" s="3"/>
      <c r="D762" s="3"/>
      <c r="E762" s="3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8"/>
      <c r="R762" s="8"/>
      <c r="S762" s="8"/>
      <c r="T762" s="8"/>
      <c r="U762" s="8"/>
    </row>
    <row r="763" spans="1:21" ht="14.4">
      <c r="A763" s="10"/>
      <c r="B763" s="25"/>
      <c r="C763" s="3"/>
      <c r="D763" s="3"/>
      <c r="E763" s="3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8"/>
      <c r="R763" s="8"/>
      <c r="S763" s="8"/>
      <c r="T763" s="8"/>
      <c r="U763" s="8"/>
    </row>
    <row r="764" spans="1:21" ht="14.4">
      <c r="A764" s="10"/>
      <c r="B764" s="25"/>
      <c r="C764" s="3"/>
      <c r="D764" s="3"/>
      <c r="E764" s="3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8"/>
      <c r="R764" s="8"/>
      <c r="S764" s="8"/>
      <c r="T764" s="8"/>
      <c r="U764" s="8"/>
    </row>
    <row r="765" spans="1:21" ht="14.4">
      <c r="A765" s="10"/>
      <c r="B765" s="25"/>
      <c r="C765" s="3"/>
      <c r="D765" s="3"/>
      <c r="E765" s="3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8"/>
      <c r="R765" s="8"/>
      <c r="S765" s="8"/>
      <c r="T765" s="8"/>
      <c r="U765" s="8"/>
    </row>
    <row r="766" spans="1:21" ht="14.4">
      <c r="A766" s="10"/>
      <c r="B766" s="25"/>
      <c r="C766" s="3"/>
      <c r="D766" s="3"/>
      <c r="E766" s="3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8"/>
      <c r="R766" s="8"/>
      <c r="S766" s="8"/>
      <c r="T766" s="8"/>
      <c r="U766" s="8"/>
    </row>
    <row r="767" spans="1:21" ht="14.4">
      <c r="A767" s="10"/>
      <c r="B767" s="25"/>
      <c r="C767" s="3"/>
      <c r="D767" s="3"/>
      <c r="E767" s="3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8"/>
      <c r="R767" s="8"/>
      <c r="S767" s="8"/>
      <c r="T767" s="8"/>
      <c r="U767" s="8"/>
    </row>
    <row r="768" spans="1:21" ht="14.4">
      <c r="A768" s="10"/>
      <c r="B768" s="25"/>
      <c r="C768" s="3"/>
      <c r="D768" s="3"/>
      <c r="E768" s="3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8"/>
      <c r="R768" s="8"/>
      <c r="S768" s="8"/>
      <c r="T768" s="8"/>
      <c r="U768" s="8"/>
    </row>
    <row r="769" spans="1:21" ht="14.4">
      <c r="A769" s="10"/>
      <c r="B769" s="25"/>
      <c r="C769" s="3"/>
      <c r="D769" s="3"/>
      <c r="E769" s="3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8"/>
      <c r="R769" s="8"/>
      <c r="S769" s="8"/>
      <c r="T769" s="8"/>
      <c r="U769" s="8"/>
    </row>
    <row r="770" spans="1:21" ht="14.4">
      <c r="A770" s="10"/>
      <c r="B770" s="25"/>
      <c r="C770" s="3"/>
      <c r="D770" s="3"/>
      <c r="E770" s="3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8"/>
      <c r="R770" s="8"/>
      <c r="S770" s="8"/>
      <c r="T770" s="8"/>
      <c r="U770" s="8"/>
    </row>
    <row r="771" spans="1:21" ht="14.4">
      <c r="A771" s="10"/>
      <c r="B771" s="25"/>
      <c r="C771" s="3"/>
      <c r="D771" s="3"/>
      <c r="E771" s="3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8"/>
      <c r="R771" s="8"/>
      <c r="S771" s="8"/>
      <c r="T771" s="8"/>
      <c r="U771" s="8"/>
    </row>
    <row r="772" spans="1:21" ht="14.4">
      <c r="A772" s="10"/>
      <c r="B772" s="25"/>
      <c r="C772" s="3"/>
      <c r="D772" s="3"/>
      <c r="E772" s="3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8"/>
      <c r="R772" s="8"/>
      <c r="S772" s="8"/>
      <c r="T772" s="8"/>
      <c r="U772" s="8"/>
    </row>
    <row r="773" spans="1:21" ht="14.4">
      <c r="A773" s="10"/>
      <c r="B773" s="25"/>
      <c r="C773" s="3"/>
      <c r="D773" s="3"/>
      <c r="E773" s="3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8"/>
      <c r="R773" s="8"/>
      <c r="S773" s="8"/>
      <c r="T773" s="8"/>
      <c r="U773" s="8"/>
    </row>
    <row r="774" spans="1:21" ht="14.4">
      <c r="A774" s="10"/>
      <c r="B774" s="25"/>
      <c r="C774" s="3"/>
      <c r="D774" s="3"/>
      <c r="E774" s="3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8"/>
      <c r="R774" s="8"/>
      <c r="S774" s="8"/>
      <c r="T774" s="8"/>
      <c r="U774" s="8"/>
    </row>
    <row r="775" spans="1:21" ht="14.4">
      <c r="A775" s="10"/>
      <c r="B775" s="25"/>
      <c r="C775" s="3"/>
      <c r="D775" s="3"/>
      <c r="E775" s="3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8"/>
      <c r="R775" s="8"/>
      <c r="S775" s="8"/>
      <c r="T775" s="8"/>
      <c r="U775" s="8"/>
    </row>
    <row r="776" spans="1:21" ht="14.4">
      <c r="A776" s="10"/>
      <c r="B776" s="25"/>
      <c r="C776" s="3"/>
      <c r="D776" s="3"/>
      <c r="E776" s="3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8"/>
      <c r="R776" s="8"/>
      <c r="S776" s="8"/>
      <c r="T776" s="8"/>
      <c r="U776" s="8"/>
    </row>
    <row r="777" spans="1:21" ht="14.4">
      <c r="A777" s="10"/>
      <c r="B777" s="25"/>
      <c r="C777" s="3"/>
      <c r="D777" s="3"/>
      <c r="E777" s="3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8"/>
      <c r="R777" s="8"/>
      <c r="S777" s="8"/>
      <c r="T777" s="8"/>
      <c r="U777" s="8"/>
    </row>
    <row r="778" spans="1:21" ht="14.4">
      <c r="A778" s="10"/>
      <c r="B778" s="25"/>
      <c r="C778" s="3"/>
      <c r="D778" s="3"/>
      <c r="E778" s="3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8"/>
      <c r="R778" s="8"/>
      <c r="S778" s="8"/>
      <c r="T778" s="8"/>
      <c r="U778" s="8"/>
    </row>
    <row r="779" spans="1:21" ht="14.4">
      <c r="A779" s="10"/>
      <c r="B779" s="25"/>
      <c r="C779" s="3"/>
      <c r="D779" s="3"/>
      <c r="E779" s="3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8"/>
      <c r="R779" s="8"/>
      <c r="S779" s="8"/>
      <c r="T779" s="8"/>
      <c r="U779" s="8"/>
    </row>
    <row r="780" spans="1:21" ht="14.4">
      <c r="A780" s="10"/>
      <c r="B780" s="25"/>
      <c r="C780" s="3"/>
      <c r="D780" s="3"/>
      <c r="E780" s="3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8"/>
      <c r="R780" s="8"/>
      <c r="S780" s="8"/>
      <c r="T780" s="8"/>
      <c r="U780" s="8"/>
    </row>
    <row r="781" spans="1:21" ht="14.4">
      <c r="A781" s="10"/>
      <c r="B781" s="25"/>
      <c r="C781" s="3"/>
      <c r="D781" s="3"/>
      <c r="E781" s="3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8"/>
      <c r="R781" s="8"/>
      <c r="S781" s="8"/>
      <c r="T781" s="8"/>
      <c r="U781" s="8"/>
    </row>
    <row r="782" spans="1:21" ht="14.4">
      <c r="A782" s="10"/>
      <c r="B782" s="25"/>
      <c r="C782" s="3"/>
      <c r="D782" s="3"/>
      <c r="E782" s="3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8"/>
      <c r="R782" s="8"/>
      <c r="S782" s="8"/>
      <c r="T782" s="8"/>
      <c r="U782" s="8"/>
    </row>
    <row r="783" spans="1:21" ht="14.4">
      <c r="A783" s="10"/>
      <c r="B783" s="25"/>
      <c r="C783" s="3"/>
      <c r="D783" s="3"/>
      <c r="E783" s="3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8"/>
      <c r="R783" s="8"/>
      <c r="S783" s="8"/>
      <c r="T783" s="8"/>
      <c r="U783" s="8"/>
    </row>
    <row r="784" spans="1:21" ht="14.4">
      <c r="A784" s="10"/>
      <c r="B784" s="25"/>
      <c r="C784" s="3"/>
      <c r="D784" s="3"/>
      <c r="E784" s="3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8"/>
      <c r="R784" s="8"/>
      <c r="S784" s="8"/>
      <c r="T784" s="8"/>
      <c r="U784" s="8"/>
    </row>
    <row r="785" spans="1:21" ht="14.4">
      <c r="A785" s="10"/>
      <c r="B785" s="25"/>
      <c r="C785" s="3"/>
      <c r="D785" s="3"/>
      <c r="E785" s="3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8"/>
      <c r="R785" s="8"/>
      <c r="S785" s="8"/>
      <c r="T785" s="8"/>
      <c r="U785" s="8"/>
    </row>
    <row r="786" spans="1:21" ht="14.4">
      <c r="A786" s="10"/>
      <c r="B786" s="25"/>
      <c r="C786" s="3"/>
      <c r="D786" s="3"/>
      <c r="E786" s="3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8"/>
      <c r="R786" s="8"/>
      <c r="S786" s="8"/>
      <c r="T786" s="8"/>
      <c r="U786" s="8"/>
    </row>
    <row r="787" spans="1:21" ht="14.4">
      <c r="A787" s="10"/>
      <c r="B787" s="25"/>
      <c r="C787" s="3"/>
      <c r="D787" s="3"/>
      <c r="E787" s="3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8"/>
      <c r="R787" s="8"/>
      <c r="S787" s="8"/>
      <c r="T787" s="8"/>
      <c r="U787" s="8"/>
    </row>
    <row r="788" spans="1:21" ht="14.4">
      <c r="A788" s="10"/>
      <c r="B788" s="25"/>
      <c r="C788" s="3"/>
      <c r="D788" s="3"/>
      <c r="E788" s="3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8"/>
      <c r="R788" s="8"/>
      <c r="S788" s="8"/>
      <c r="T788" s="8"/>
      <c r="U788" s="8"/>
    </row>
    <row r="789" spans="1:21" ht="14.4">
      <c r="A789" s="10"/>
      <c r="B789" s="25"/>
      <c r="C789" s="3"/>
      <c r="D789" s="3"/>
      <c r="E789" s="3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8"/>
      <c r="R789" s="8"/>
      <c r="S789" s="8"/>
      <c r="T789" s="8"/>
      <c r="U789" s="8"/>
    </row>
    <row r="790" spans="1:21" ht="14.4">
      <c r="A790" s="10"/>
      <c r="B790" s="25"/>
      <c r="C790" s="3"/>
      <c r="D790" s="3"/>
      <c r="E790" s="3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8"/>
      <c r="R790" s="8"/>
      <c r="S790" s="8"/>
      <c r="T790" s="8"/>
      <c r="U790" s="8"/>
    </row>
    <row r="791" spans="1:21" ht="14.4">
      <c r="A791" s="10"/>
      <c r="B791" s="25"/>
      <c r="C791" s="3"/>
      <c r="D791" s="3"/>
      <c r="E791" s="3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8"/>
      <c r="R791" s="8"/>
      <c r="S791" s="8"/>
      <c r="T791" s="8"/>
      <c r="U791" s="8"/>
    </row>
    <row r="792" spans="1:21" ht="14.4">
      <c r="A792" s="10"/>
      <c r="B792" s="25"/>
      <c r="C792" s="3"/>
      <c r="D792" s="3"/>
      <c r="E792" s="3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8"/>
      <c r="R792" s="8"/>
      <c r="S792" s="8"/>
      <c r="T792" s="8"/>
      <c r="U792" s="8"/>
    </row>
    <row r="793" spans="1:21" ht="14.4">
      <c r="A793" s="10"/>
      <c r="B793" s="25"/>
      <c r="C793" s="3"/>
      <c r="D793" s="3"/>
      <c r="E793" s="3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8"/>
      <c r="R793" s="8"/>
      <c r="S793" s="8"/>
      <c r="T793" s="8"/>
      <c r="U793" s="8"/>
    </row>
    <row r="794" spans="1:21" ht="14.4">
      <c r="A794" s="10"/>
      <c r="B794" s="25"/>
      <c r="C794" s="3"/>
      <c r="D794" s="3"/>
      <c r="E794" s="3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8"/>
      <c r="R794" s="8"/>
      <c r="S794" s="8"/>
      <c r="T794" s="8"/>
      <c r="U794" s="8"/>
    </row>
    <row r="795" spans="1:21" ht="14.4">
      <c r="A795" s="10"/>
      <c r="B795" s="25"/>
      <c r="C795" s="3"/>
      <c r="D795" s="3"/>
      <c r="E795" s="3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8"/>
      <c r="R795" s="8"/>
      <c r="S795" s="8"/>
      <c r="T795" s="8"/>
      <c r="U795" s="8"/>
    </row>
    <row r="796" spans="1:21" ht="14.4">
      <c r="A796" s="10"/>
      <c r="B796" s="25"/>
      <c r="C796" s="3"/>
      <c r="D796" s="3"/>
      <c r="E796" s="3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8"/>
      <c r="R796" s="8"/>
      <c r="S796" s="8"/>
      <c r="T796" s="8"/>
      <c r="U796" s="8"/>
    </row>
    <row r="797" spans="1:21" ht="14.4">
      <c r="A797" s="10"/>
      <c r="B797" s="25"/>
      <c r="C797" s="3"/>
      <c r="D797" s="3"/>
      <c r="E797" s="3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8"/>
      <c r="R797" s="8"/>
      <c r="S797" s="8"/>
      <c r="T797" s="8"/>
      <c r="U797" s="8"/>
    </row>
    <row r="798" spans="1:21" ht="14.4">
      <c r="A798" s="10"/>
      <c r="B798" s="25"/>
      <c r="C798" s="3"/>
      <c r="D798" s="3"/>
      <c r="E798" s="3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8"/>
      <c r="R798" s="8"/>
      <c r="S798" s="8"/>
      <c r="T798" s="8"/>
      <c r="U798" s="8"/>
    </row>
    <row r="799" spans="1:21" ht="14.4">
      <c r="A799" s="10"/>
      <c r="B799" s="25"/>
      <c r="C799" s="3"/>
      <c r="D799" s="3"/>
      <c r="E799" s="3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8"/>
      <c r="R799" s="8"/>
      <c r="S799" s="8"/>
      <c r="T799" s="8"/>
      <c r="U799" s="8"/>
    </row>
    <row r="800" spans="1:21" ht="14.4">
      <c r="A800" s="10"/>
      <c r="B800" s="25"/>
      <c r="C800" s="3"/>
      <c r="D800" s="3"/>
      <c r="E800" s="3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8"/>
      <c r="R800" s="8"/>
      <c r="S800" s="8"/>
      <c r="T800" s="8"/>
      <c r="U800" s="8"/>
    </row>
    <row r="801" spans="1:21" ht="14.4">
      <c r="A801" s="10"/>
      <c r="B801" s="25"/>
      <c r="C801" s="3"/>
      <c r="D801" s="3"/>
      <c r="E801" s="3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8"/>
      <c r="R801" s="8"/>
      <c r="S801" s="8"/>
      <c r="T801" s="8"/>
      <c r="U801" s="8"/>
    </row>
    <row r="802" spans="1:21" ht="14.4">
      <c r="A802" s="10"/>
      <c r="B802" s="25"/>
      <c r="C802" s="3"/>
      <c r="D802" s="3"/>
      <c r="E802" s="3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8"/>
      <c r="R802" s="8"/>
      <c r="S802" s="8"/>
      <c r="T802" s="8"/>
      <c r="U802" s="8"/>
    </row>
    <row r="803" spans="1:21" ht="14.4">
      <c r="A803" s="10"/>
      <c r="B803" s="25"/>
      <c r="C803" s="3"/>
      <c r="D803" s="3"/>
      <c r="E803" s="3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8"/>
      <c r="R803" s="8"/>
      <c r="S803" s="8"/>
      <c r="T803" s="8"/>
      <c r="U803" s="8"/>
    </row>
    <row r="804" spans="1:21" ht="14.4">
      <c r="A804" s="10"/>
      <c r="B804" s="25"/>
      <c r="C804" s="3"/>
      <c r="D804" s="3"/>
      <c r="E804" s="3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8"/>
      <c r="R804" s="8"/>
      <c r="S804" s="8"/>
      <c r="T804" s="8"/>
      <c r="U804" s="8"/>
    </row>
    <row r="805" spans="1:21" ht="14.4">
      <c r="A805" s="10"/>
      <c r="B805" s="25"/>
      <c r="C805" s="3"/>
      <c r="D805" s="3"/>
      <c r="E805" s="3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8"/>
      <c r="R805" s="8"/>
      <c r="S805" s="8"/>
      <c r="T805" s="8"/>
      <c r="U805" s="8"/>
    </row>
    <row r="806" spans="1:21" ht="14.4">
      <c r="A806" s="10"/>
      <c r="B806" s="25"/>
      <c r="C806" s="3"/>
      <c r="D806" s="3"/>
      <c r="E806" s="3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8"/>
      <c r="R806" s="8"/>
      <c r="S806" s="8"/>
      <c r="T806" s="8"/>
      <c r="U806" s="8"/>
    </row>
    <row r="807" spans="1:21" ht="14.4">
      <c r="A807" s="10"/>
      <c r="B807" s="25"/>
      <c r="C807" s="3"/>
      <c r="D807" s="3"/>
      <c r="E807" s="3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8"/>
      <c r="R807" s="8"/>
      <c r="S807" s="8"/>
      <c r="T807" s="8"/>
      <c r="U807" s="8"/>
    </row>
    <row r="808" spans="1:21" ht="14.4">
      <c r="A808" s="10"/>
      <c r="B808" s="25"/>
      <c r="C808" s="3"/>
      <c r="D808" s="3"/>
      <c r="E808" s="3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8"/>
      <c r="R808" s="8"/>
      <c r="S808" s="8"/>
      <c r="T808" s="8"/>
      <c r="U808" s="8"/>
    </row>
    <row r="809" spans="1:21" ht="14.4">
      <c r="A809" s="10"/>
      <c r="B809" s="25"/>
      <c r="C809" s="3"/>
      <c r="D809" s="3"/>
      <c r="E809" s="3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8"/>
      <c r="R809" s="8"/>
      <c r="S809" s="8"/>
      <c r="T809" s="8"/>
      <c r="U809" s="8"/>
    </row>
    <row r="810" spans="1:21" ht="14.4">
      <c r="A810" s="10"/>
      <c r="B810" s="25"/>
      <c r="C810" s="3"/>
      <c r="D810" s="3"/>
      <c r="E810" s="3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8"/>
      <c r="R810" s="8"/>
      <c r="S810" s="8"/>
      <c r="T810" s="8"/>
      <c r="U810" s="8"/>
    </row>
    <row r="811" spans="1:21" ht="14.4">
      <c r="A811" s="10"/>
      <c r="B811" s="25"/>
      <c r="C811" s="3"/>
      <c r="D811" s="3"/>
      <c r="E811" s="3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8"/>
      <c r="R811" s="8"/>
      <c r="S811" s="8"/>
      <c r="T811" s="8"/>
      <c r="U811" s="8"/>
    </row>
    <row r="812" spans="1:21" ht="14.4">
      <c r="A812" s="10"/>
      <c r="B812" s="25"/>
      <c r="C812" s="3"/>
      <c r="D812" s="3"/>
      <c r="E812" s="3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8"/>
      <c r="R812" s="8"/>
      <c r="S812" s="8"/>
      <c r="T812" s="8"/>
      <c r="U812" s="8"/>
    </row>
    <row r="813" spans="1:21" ht="14.4">
      <c r="A813" s="10"/>
      <c r="B813" s="25"/>
      <c r="C813" s="3"/>
      <c r="D813" s="3"/>
      <c r="E813" s="3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8"/>
      <c r="R813" s="8"/>
      <c r="S813" s="8"/>
      <c r="T813" s="8"/>
      <c r="U813" s="8"/>
    </row>
    <row r="814" spans="1:21" ht="14.4">
      <c r="A814" s="10"/>
      <c r="B814" s="25"/>
      <c r="C814" s="3"/>
      <c r="D814" s="3"/>
      <c r="E814" s="3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8"/>
      <c r="R814" s="8"/>
      <c r="S814" s="8"/>
      <c r="T814" s="8"/>
      <c r="U814" s="8"/>
    </row>
    <row r="815" spans="1:21" ht="14.4">
      <c r="A815" s="10"/>
      <c r="B815" s="25"/>
      <c r="C815" s="3"/>
      <c r="D815" s="3"/>
      <c r="E815" s="3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8"/>
      <c r="R815" s="8"/>
      <c r="S815" s="8"/>
      <c r="T815" s="8"/>
      <c r="U815" s="8"/>
    </row>
    <row r="816" spans="1:21" ht="14.4">
      <c r="A816" s="10"/>
      <c r="B816" s="25"/>
      <c r="C816" s="3"/>
      <c r="D816" s="3"/>
      <c r="E816" s="3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8"/>
      <c r="R816" s="8"/>
      <c r="S816" s="8"/>
      <c r="T816" s="8"/>
      <c r="U816" s="8"/>
    </row>
    <row r="817" spans="1:21" ht="14.4">
      <c r="A817" s="10"/>
      <c r="B817" s="25"/>
      <c r="C817" s="3"/>
      <c r="D817" s="3"/>
      <c r="E817" s="3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8"/>
      <c r="R817" s="8"/>
      <c r="S817" s="8"/>
      <c r="T817" s="8"/>
      <c r="U817" s="8"/>
    </row>
    <row r="818" spans="1:21" ht="14.4">
      <c r="A818" s="10"/>
      <c r="B818" s="25"/>
      <c r="C818" s="3"/>
      <c r="D818" s="3"/>
      <c r="E818" s="3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8"/>
      <c r="R818" s="8"/>
      <c r="S818" s="8"/>
      <c r="T818" s="8"/>
      <c r="U818" s="8"/>
    </row>
    <row r="819" spans="1:21" ht="14.4">
      <c r="A819" s="10"/>
      <c r="B819" s="25"/>
      <c r="C819" s="3"/>
      <c r="D819" s="3"/>
      <c r="E819" s="3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8"/>
      <c r="R819" s="8"/>
      <c r="S819" s="8"/>
      <c r="T819" s="8"/>
      <c r="U819" s="8"/>
    </row>
    <row r="820" spans="1:21" ht="14.4">
      <c r="A820" s="10"/>
      <c r="B820" s="25"/>
      <c r="C820" s="3"/>
      <c r="D820" s="3"/>
      <c r="E820" s="3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8"/>
      <c r="R820" s="8"/>
      <c r="S820" s="8"/>
      <c r="T820" s="8"/>
      <c r="U820" s="8"/>
    </row>
    <row r="821" spans="1:21" ht="14.4">
      <c r="A821" s="10"/>
      <c r="B821" s="25"/>
      <c r="C821" s="3"/>
      <c r="D821" s="3"/>
      <c r="E821" s="3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8"/>
      <c r="R821" s="8"/>
      <c r="S821" s="8"/>
      <c r="T821" s="8"/>
      <c r="U821" s="8"/>
    </row>
    <row r="822" spans="1:21" ht="14.4">
      <c r="A822" s="10"/>
      <c r="B822" s="25"/>
      <c r="C822" s="3"/>
      <c r="D822" s="3"/>
      <c r="E822" s="3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8"/>
      <c r="R822" s="8"/>
      <c r="S822" s="8"/>
      <c r="T822" s="8"/>
      <c r="U822" s="8"/>
    </row>
    <row r="823" spans="1:21" ht="14.4">
      <c r="A823" s="10"/>
      <c r="B823" s="25"/>
      <c r="C823" s="3"/>
      <c r="D823" s="3"/>
      <c r="E823" s="3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8"/>
      <c r="R823" s="8"/>
      <c r="S823" s="8"/>
      <c r="T823" s="8"/>
      <c r="U823" s="8"/>
    </row>
    <row r="824" spans="1:21" ht="14.4">
      <c r="A824" s="10"/>
      <c r="B824" s="25"/>
      <c r="C824" s="3"/>
      <c r="D824" s="3"/>
      <c r="E824" s="3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8"/>
      <c r="R824" s="8"/>
      <c r="S824" s="8"/>
      <c r="T824" s="8"/>
      <c r="U824" s="8"/>
    </row>
    <row r="825" spans="1:21" ht="14.4">
      <c r="A825" s="10"/>
      <c r="B825" s="25"/>
      <c r="C825" s="3"/>
      <c r="D825" s="3"/>
      <c r="E825" s="3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8"/>
      <c r="R825" s="8"/>
      <c r="S825" s="8"/>
      <c r="T825" s="8"/>
      <c r="U825" s="8"/>
    </row>
    <row r="826" spans="1:21" ht="14.4">
      <c r="A826" s="10"/>
      <c r="B826" s="25"/>
      <c r="C826" s="3"/>
      <c r="D826" s="3"/>
      <c r="E826" s="3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8"/>
      <c r="R826" s="8"/>
      <c r="S826" s="8"/>
      <c r="T826" s="8"/>
      <c r="U826" s="8"/>
    </row>
    <row r="827" spans="1:21" ht="14.4">
      <c r="A827" s="10"/>
      <c r="B827" s="25"/>
      <c r="C827" s="3"/>
      <c r="D827" s="3"/>
      <c r="E827" s="3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8"/>
      <c r="R827" s="8"/>
      <c r="S827" s="8"/>
      <c r="T827" s="8"/>
      <c r="U827" s="8"/>
    </row>
    <row r="828" spans="1:21" ht="14.4">
      <c r="A828" s="10"/>
      <c r="B828" s="25"/>
      <c r="C828" s="3"/>
      <c r="D828" s="3"/>
      <c r="E828" s="3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8"/>
      <c r="R828" s="8"/>
      <c r="S828" s="8"/>
      <c r="T828" s="8"/>
      <c r="U828" s="8"/>
    </row>
    <row r="829" spans="1:21" ht="14.4">
      <c r="A829" s="10"/>
      <c r="B829" s="25"/>
      <c r="C829" s="3"/>
      <c r="D829" s="3"/>
      <c r="E829" s="3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8"/>
      <c r="R829" s="8"/>
      <c r="S829" s="8"/>
      <c r="T829" s="8"/>
      <c r="U829" s="8"/>
    </row>
    <row r="830" spans="1:21" ht="14.4">
      <c r="A830" s="10"/>
      <c r="B830" s="25"/>
      <c r="C830" s="3"/>
      <c r="D830" s="3"/>
      <c r="E830" s="3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8"/>
      <c r="R830" s="8"/>
      <c r="S830" s="8"/>
      <c r="T830" s="8"/>
      <c r="U830" s="8"/>
    </row>
    <row r="831" spans="1:21" ht="14.4">
      <c r="A831" s="10"/>
      <c r="B831" s="25"/>
      <c r="C831" s="3"/>
      <c r="D831" s="3"/>
      <c r="E831" s="3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8"/>
      <c r="R831" s="8"/>
      <c r="S831" s="8"/>
      <c r="T831" s="8"/>
      <c r="U831" s="8"/>
    </row>
    <row r="832" spans="1:21" ht="14.4">
      <c r="A832" s="10"/>
      <c r="B832" s="25"/>
      <c r="C832" s="3"/>
      <c r="D832" s="3"/>
      <c r="E832" s="3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8"/>
      <c r="R832" s="8"/>
      <c r="S832" s="8"/>
      <c r="T832" s="8"/>
      <c r="U832" s="8"/>
    </row>
    <row r="833" spans="1:21" ht="14.4">
      <c r="A833" s="10"/>
      <c r="B833" s="25"/>
      <c r="C833" s="3"/>
      <c r="D833" s="3"/>
      <c r="E833" s="3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8"/>
      <c r="R833" s="8"/>
      <c r="S833" s="8"/>
      <c r="T833" s="8"/>
      <c r="U833" s="8"/>
    </row>
    <row r="834" spans="1:21" ht="14.4">
      <c r="A834" s="10"/>
      <c r="B834" s="25"/>
      <c r="C834" s="3"/>
      <c r="D834" s="3"/>
      <c r="E834" s="3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8"/>
      <c r="R834" s="8"/>
      <c r="S834" s="8"/>
      <c r="T834" s="8"/>
      <c r="U834" s="8"/>
    </row>
    <row r="835" spans="1:21" ht="14.4">
      <c r="A835" s="10"/>
      <c r="B835" s="25"/>
      <c r="C835" s="3"/>
      <c r="D835" s="3"/>
      <c r="E835" s="3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8"/>
      <c r="R835" s="8"/>
      <c r="S835" s="8"/>
      <c r="T835" s="8"/>
      <c r="U835" s="8"/>
    </row>
    <row r="836" spans="1:21" ht="14.4">
      <c r="A836" s="10"/>
      <c r="B836" s="25"/>
      <c r="C836" s="3"/>
      <c r="D836" s="3"/>
      <c r="E836" s="3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8"/>
      <c r="R836" s="8"/>
      <c r="S836" s="8"/>
      <c r="T836" s="8"/>
      <c r="U836" s="8"/>
    </row>
    <row r="837" spans="1:21" ht="14.4">
      <c r="A837" s="10"/>
      <c r="B837" s="25"/>
      <c r="C837" s="3"/>
      <c r="D837" s="3"/>
      <c r="E837" s="3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8"/>
      <c r="R837" s="8"/>
      <c r="S837" s="8"/>
      <c r="T837" s="8"/>
      <c r="U837" s="8"/>
    </row>
    <row r="838" spans="1:21" ht="14.4">
      <c r="A838" s="10"/>
      <c r="B838" s="25"/>
      <c r="C838" s="3"/>
      <c r="D838" s="3"/>
      <c r="E838" s="3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8"/>
      <c r="R838" s="8"/>
      <c r="S838" s="8"/>
      <c r="T838" s="8"/>
      <c r="U838" s="8"/>
    </row>
    <row r="839" spans="1:21" ht="14.4">
      <c r="A839" s="10"/>
      <c r="B839" s="25"/>
      <c r="C839" s="3"/>
      <c r="D839" s="3"/>
      <c r="E839" s="3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8"/>
      <c r="R839" s="8"/>
      <c r="S839" s="8"/>
      <c r="T839" s="8"/>
      <c r="U839" s="8"/>
    </row>
    <row r="840" spans="1:21" ht="14.4">
      <c r="A840" s="10"/>
      <c r="B840" s="25"/>
      <c r="C840" s="3"/>
      <c r="D840" s="3"/>
      <c r="E840" s="3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8"/>
      <c r="R840" s="8"/>
      <c r="S840" s="8"/>
      <c r="T840" s="8"/>
      <c r="U840" s="8"/>
    </row>
    <row r="841" spans="1:21" ht="14.4">
      <c r="A841" s="10"/>
      <c r="B841" s="25"/>
      <c r="C841" s="3"/>
      <c r="D841" s="3"/>
      <c r="E841" s="3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8"/>
      <c r="R841" s="8"/>
      <c r="S841" s="8"/>
      <c r="T841" s="8"/>
      <c r="U841" s="8"/>
    </row>
    <row r="842" spans="1:21" ht="14.4">
      <c r="A842" s="10"/>
      <c r="B842" s="25"/>
      <c r="C842" s="3"/>
      <c r="D842" s="3"/>
      <c r="E842" s="3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8"/>
      <c r="R842" s="8"/>
      <c r="S842" s="8"/>
      <c r="T842" s="8"/>
      <c r="U842" s="8"/>
    </row>
    <row r="843" spans="1:21" ht="14.4">
      <c r="A843" s="10"/>
      <c r="B843" s="25"/>
      <c r="C843" s="3"/>
      <c r="D843" s="3"/>
      <c r="E843" s="3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8"/>
      <c r="R843" s="8"/>
      <c r="S843" s="8"/>
      <c r="T843" s="8"/>
      <c r="U843" s="8"/>
    </row>
    <row r="844" spans="1:21" ht="14.4">
      <c r="A844" s="10"/>
      <c r="B844" s="25"/>
      <c r="C844" s="3"/>
      <c r="D844" s="3"/>
      <c r="E844" s="3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8"/>
      <c r="R844" s="8"/>
      <c r="S844" s="8"/>
      <c r="T844" s="8"/>
      <c r="U844" s="8"/>
    </row>
    <row r="845" spans="1:21" ht="14.4">
      <c r="A845" s="10"/>
      <c r="B845" s="25"/>
      <c r="C845" s="3"/>
      <c r="D845" s="3"/>
      <c r="E845" s="3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8"/>
      <c r="R845" s="8"/>
      <c r="S845" s="8"/>
      <c r="T845" s="8"/>
      <c r="U845" s="8"/>
    </row>
    <row r="846" spans="1:21" ht="14.4">
      <c r="A846" s="10"/>
      <c r="B846" s="25"/>
      <c r="C846" s="3"/>
      <c r="D846" s="3"/>
      <c r="E846" s="3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8"/>
      <c r="R846" s="8"/>
      <c r="S846" s="8"/>
      <c r="T846" s="8"/>
      <c r="U846" s="8"/>
    </row>
    <row r="847" spans="1:21" ht="14.4">
      <c r="A847" s="10"/>
      <c r="B847" s="25"/>
      <c r="C847" s="3"/>
      <c r="D847" s="3"/>
      <c r="E847" s="3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8"/>
      <c r="R847" s="8"/>
      <c r="S847" s="8"/>
      <c r="T847" s="8"/>
      <c r="U847" s="8"/>
    </row>
    <row r="848" spans="1:21" ht="14.4">
      <c r="A848" s="10"/>
      <c r="B848" s="25"/>
      <c r="C848" s="3"/>
      <c r="D848" s="3"/>
      <c r="E848" s="3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8"/>
      <c r="R848" s="8"/>
      <c r="S848" s="8"/>
      <c r="T848" s="8"/>
      <c r="U848" s="8"/>
    </row>
    <row r="849" spans="1:21" ht="14.4">
      <c r="A849" s="10"/>
      <c r="B849" s="25"/>
      <c r="C849" s="3"/>
      <c r="D849" s="3"/>
      <c r="E849" s="3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8"/>
      <c r="R849" s="8"/>
      <c r="S849" s="8"/>
      <c r="T849" s="8"/>
      <c r="U849" s="8"/>
    </row>
    <row r="850" spans="1:21" ht="14.4">
      <c r="A850" s="10"/>
      <c r="B850" s="25"/>
      <c r="C850" s="3"/>
      <c r="D850" s="3"/>
      <c r="E850" s="3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8"/>
      <c r="R850" s="8"/>
      <c r="S850" s="8"/>
      <c r="T850" s="8"/>
      <c r="U850" s="8"/>
    </row>
    <row r="851" spans="1:21" ht="14.4">
      <c r="A851" s="10"/>
      <c r="B851" s="25"/>
      <c r="C851" s="3"/>
      <c r="D851" s="3"/>
      <c r="E851" s="3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8"/>
      <c r="R851" s="8"/>
      <c r="S851" s="8"/>
      <c r="T851" s="8"/>
      <c r="U851" s="8"/>
    </row>
    <row r="852" spans="1:21" ht="14.4">
      <c r="A852" s="10"/>
      <c r="B852" s="25"/>
      <c r="C852" s="3"/>
      <c r="D852" s="3"/>
      <c r="E852" s="3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8"/>
      <c r="R852" s="8"/>
      <c r="S852" s="8"/>
      <c r="T852" s="8"/>
      <c r="U852" s="8"/>
    </row>
    <row r="853" spans="1:21" ht="14.4">
      <c r="A853" s="10"/>
      <c r="B853" s="25"/>
      <c r="C853" s="3"/>
      <c r="D853" s="3"/>
      <c r="E853" s="3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8"/>
      <c r="R853" s="8"/>
      <c r="S853" s="8"/>
      <c r="T853" s="8"/>
      <c r="U853" s="8"/>
    </row>
    <row r="854" spans="1:21" ht="14.4">
      <c r="A854" s="10"/>
      <c r="B854" s="25"/>
      <c r="C854" s="3"/>
      <c r="D854" s="3"/>
      <c r="E854" s="3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8"/>
      <c r="R854" s="8"/>
      <c r="S854" s="8"/>
      <c r="T854" s="8"/>
      <c r="U854" s="8"/>
    </row>
    <row r="855" spans="1:21" ht="14.4">
      <c r="A855" s="10"/>
      <c r="B855" s="25"/>
      <c r="C855" s="3"/>
      <c r="D855" s="3"/>
      <c r="E855" s="3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8"/>
      <c r="R855" s="8"/>
      <c r="S855" s="8"/>
      <c r="T855" s="8"/>
      <c r="U855" s="8"/>
    </row>
    <row r="856" spans="1:21" ht="14.4">
      <c r="A856" s="10"/>
      <c r="B856" s="25"/>
      <c r="C856" s="3"/>
      <c r="D856" s="3"/>
      <c r="E856" s="3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8"/>
      <c r="R856" s="8"/>
      <c r="S856" s="8"/>
      <c r="T856" s="8"/>
      <c r="U856" s="8"/>
    </row>
    <row r="857" spans="1:21" ht="14.4">
      <c r="A857" s="10"/>
      <c r="B857" s="25"/>
      <c r="C857" s="3"/>
      <c r="D857" s="3"/>
      <c r="E857" s="3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8"/>
      <c r="R857" s="8"/>
      <c r="S857" s="8"/>
      <c r="T857" s="8"/>
      <c r="U857" s="8"/>
    </row>
    <row r="858" spans="1:21" ht="14.4">
      <c r="A858" s="10"/>
      <c r="B858" s="25"/>
      <c r="C858" s="3"/>
      <c r="D858" s="3"/>
      <c r="E858" s="3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8"/>
      <c r="R858" s="8"/>
      <c r="S858" s="8"/>
      <c r="T858" s="8"/>
      <c r="U858" s="8"/>
    </row>
    <row r="859" spans="1:21" ht="14.4">
      <c r="A859" s="10"/>
      <c r="B859" s="25"/>
      <c r="C859" s="3"/>
      <c r="D859" s="3"/>
      <c r="E859" s="3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8"/>
      <c r="R859" s="8"/>
      <c r="S859" s="8"/>
      <c r="T859" s="8"/>
      <c r="U859" s="8"/>
    </row>
    <row r="860" spans="1:21" ht="14.4">
      <c r="A860" s="10"/>
      <c r="B860" s="25"/>
      <c r="C860" s="3"/>
      <c r="D860" s="3"/>
      <c r="E860" s="3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8"/>
      <c r="R860" s="8"/>
      <c r="S860" s="8"/>
      <c r="T860" s="8"/>
      <c r="U860" s="8"/>
    </row>
    <row r="861" spans="1:21" ht="14.4">
      <c r="A861" s="10"/>
      <c r="B861" s="25"/>
      <c r="C861" s="3"/>
      <c r="D861" s="3"/>
      <c r="E861" s="3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8"/>
      <c r="R861" s="8"/>
      <c r="S861" s="8"/>
      <c r="T861" s="8"/>
      <c r="U861" s="8"/>
    </row>
    <row r="862" spans="1:21" ht="14.4">
      <c r="A862" s="10"/>
      <c r="B862" s="25"/>
      <c r="C862" s="3"/>
      <c r="D862" s="3"/>
      <c r="E862" s="3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8"/>
      <c r="R862" s="8"/>
      <c r="S862" s="8"/>
      <c r="T862" s="8"/>
      <c r="U862" s="8"/>
    </row>
    <row r="863" spans="1:21" ht="14.4">
      <c r="A863" s="10"/>
      <c r="B863" s="25"/>
      <c r="C863" s="3"/>
      <c r="D863" s="3"/>
      <c r="E863" s="3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8"/>
      <c r="R863" s="8"/>
      <c r="S863" s="8"/>
      <c r="T863" s="8"/>
      <c r="U863" s="8"/>
    </row>
    <row r="864" spans="1:21" ht="14.4">
      <c r="A864" s="10"/>
      <c r="B864" s="25"/>
      <c r="C864" s="3"/>
      <c r="D864" s="3"/>
      <c r="E864" s="3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8"/>
      <c r="R864" s="8"/>
      <c r="S864" s="8"/>
      <c r="T864" s="8"/>
      <c r="U864" s="8"/>
    </row>
    <row r="865" spans="1:21" ht="14.4">
      <c r="A865" s="10"/>
      <c r="B865" s="25"/>
      <c r="C865" s="3"/>
      <c r="D865" s="3"/>
      <c r="E865" s="3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8"/>
      <c r="R865" s="8"/>
      <c r="S865" s="8"/>
      <c r="T865" s="8"/>
      <c r="U865" s="8"/>
    </row>
    <row r="866" spans="1:21" ht="14.4">
      <c r="A866" s="10"/>
      <c r="B866" s="25"/>
      <c r="C866" s="3"/>
      <c r="D866" s="3"/>
      <c r="E866" s="3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8"/>
      <c r="R866" s="8"/>
      <c r="S866" s="8"/>
      <c r="T866" s="8"/>
      <c r="U866" s="8"/>
    </row>
    <row r="867" spans="1:21" ht="14.4">
      <c r="A867" s="10"/>
      <c r="B867" s="25"/>
      <c r="C867" s="3"/>
      <c r="D867" s="3"/>
      <c r="E867" s="3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8"/>
      <c r="R867" s="8"/>
      <c r="S867" s="8"/>
      <c r="T867" s="8"/>
      <c r="U867" s="8"/>
    </row>
    <row r="868" spans="1:21" ht="14.4">
      <c r="A868" s="10"/>
      <c r="B868" s="25"/>
      <c r="C868" s="3"/>
      <c r="D868" s="3"/>
      <c r="E868" s="3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8"/>
      <c r="R868" s="8"/>
      <c r="S868" s="8"/>
      <c r="T868" s="8"/>
      <c r="U868" s="8"/>
    </row>
    <row r="869" spans="1:21" ht="14.4">
      <c r="A869" s="10"/>
      <c r="B869" s="25"/>
      <c r="C869" s="3"/>
      <c r="D869" s="3"/>
      <c r="E869" s="3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8"/>
      <c r="R869" s="8"/>
      <c r="S869" s="8"/>
      <c r="T869" s="8"/>
      <c r="U869" s="8"/>
    </row>
    <row r="870" spans="1:21" ht="14.4">
      <c r="A870" s="10"/>
      <c r="B870" s="25"/>
      <c r="C870" s="3"/>
      <c r="D870" s="3"/>
      <c r="E870" s="3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8"/>
      <c r="R870" s="8"/>
      <c r="S870" s="8"/>
      <c r="T870" s="8"/>
      <c r="U870" s="8"/>
    </row>
    <row r="871" spans="1:21" ht="14.4">
      <c r="A871" s="10"/>
      <c r="B871" s="25"/>
      <c r="C871" s="3"/>
      <c r="D871" s="3"/>
      <c r="E871" s="3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8"/>
      <c r="R871" s="8"/>
      <c r="S871" s="8"/>
      <c r="T871" s="8"/>
      <c r="U871" s="8"/>
    </row>
    <row r="872" spans="1:21" ht="14.4">
      <c r="A872" s="10"/>
      <c r="B872" s="25"/>
      <c r="C872" s="3"/>
      <c r="D872" s="3"/>
      <c r="E872" s="3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8"/>
      <c r="R872" s="8"/>
      <c r="S872" s="8"/>
      <c r="T872" s="8"/>
      <c r="U872" s="8"/>
    </row>
    <row r="873" spans="1:21" ht="14.4">
      <c r="A873" s="10"/>
      <c r="B873" s="25"/>
      <c r="C873" s="3"/>
      <c r="D873" s="3"/>
      <c r="E873" s="3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8"/>
      <c r="R873" s="8"/>
      <c r="S873" s="8"/>
      <c r="T873" s="8"/>
      <c r="U873" s="8"/>
    </row>
    <row r="874" spans="1:21" ht="14.4">
      <c r="A874" s="10"/>
      <c r="B874" s="25"/>
      <c r="C874" s="3"/>
      <c r="D874" s="3"/>
      <c r="E874" s="3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8"/>
      <c r="R874" s="8"/>
      <c r="S874" s="8"/>
      <c r="T874" s="8"/>
      <c r="U874" s="8"/>
    </row>
    <row r="875" spans="1:21" ht="14.4">
      <c r="A875" s="10"/>
      <c r="B875" s="25"/>
      <c r="C875" s="3"/>
      <c r="D875" s="3"/>
      <c r="E875" s="3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8"/>
      <c r="R875" s="8"/>
      <c r="S875" s="8"/>
      <c r="T875" s="8"/>
      <c r="U875" s="8"/>
    </row>
    <row r="876" spans="1:21" ht="14.4">
      <c r="A876" s="10"/>
      <c r="B876" s="25"/>
      <c r="C876" s="3"/>
      <c r="D876" s="3"/>
      <c r="E876" s="3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8"/>
      <c r="R876" s="8"/>
      <c r="S876" s="8"/>
      <c r="T876" s="8"/>
      <c r="U876" s="8"/>
    </row>
    <row r="877" spans="1:21" ht="14.4">
      <c r="A877" s="10"/>
      <c r="B877" s="25"/>
      <c r="C877" s="3"/>
      <c r="D877" s="3"/>
      <c r="E877" s="3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8"/>
      <c r="R877" s="8"/>
      <c r="S877" s="8"/>
      <c r="T877" s="8"/>
      <c r="U877" s="8"/>
    </row>
    <row r="878" spans="1:21" ht="14.4">
      <c r="A878" s="10"/>
      <c r="B878" s="25"/>
      <c r="C878" s="3"/>
      <c r="D878" s="3"/>
      <c r="E878" s="3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8"/>
      <c r="R878" s="8"/>
      <c r="S878" s="8"/>
      <c r="T878" s="8"/>
      <c r="U878" s="8"/>
    </row>
    <row r="879" spans="1:21" ht="14.4">
      <c r="A879" s="10"/>
      <c r="B879" s="25"/>
      <c r="C879" s="3"/>
      <c r="D879" s="3"/>
      <c r="E879" s="3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8"/>
      <c r="R879" s="8"/>
      <c r="S879" s="8"/>
      <c r="T879" s="8"/>
      <c r="U879" s="8"/>
    </row>
    <row r="880" spans="1:21" ht="14.4">
      <c r="A880" s="10"/>
      <c r="B880" s="25"/>
      <c r="C880" s="3"/>
      <c r="D880" s="3"/>
      <c r="E880" s="3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8"/>
      <c r="R880" s="8"/>
      <c r="S880" s="8"/>
      <c r="T880" s="8"/>
      <c r="U880" s="8"/>
    </row>
    <row r="881" spans="1:21" ht="14.4">
      <c r="A881" s="10"/>
      <c r="B881" s="25"/>
      <c r="C881" s="3"/>
      <c r="D881" s="3"/>
      <c r="E881" s="3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8"/>
      <c r="R881" s="8"/>
      <c r="S881" s="8"/>
      <c r="T881" s="8"/>
      <c r="U881" s="8"/>
    </row>
    <row r="882" spans="1:21" ht="14.4">
      <c r="A882" s="10"/>
      <c r="B882" s="25"/>
      <c r="C882" s="3"/>
      <c r="D882" s="3"/>
      <c r="E882" s="3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8"/>
      <c r="R882" s="8"/>
      <c r="S882" s="8"/>
      <c r="T882" s="8"/>
      <c r="U882" s="8"/>
    </row>
    <row r="883" spans="1:21" ht="14.4">
      <c r="A883" s="10"/>
      <c r="B883" s="25"/>
      <c r="C883" s="3"/>
      <c r="D883" s="3"/>
      <c r="E883" s="3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8"/>
      <c r="R883" s="8"/>
      <c r="S883" s="8"/>
      <c r="T883" s="8"/>
      <c r="U883" s="8"/>
    </row>
    <row r="884" spans="1:21" ht="14.4">
      <c r="A884" s="10"/>
      <c r="B884" s="25"/>
      <c r="C884" s="3"/>
      <c r="D884" s="3"/>
      <c r="E884" s="3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8"/>
      <c r="R884" s="8"/>
      <c r="S884" s="8"/>
      <c r="T884" s="8"/>
      <c r="U884" s="8"/>
    </row>
    <row r="885" spans="1:21" ht="14.4">
      <c r="A885" s="10"/>
      <c r="B885" s="25"/>
      <c r="C885" s="3"/>
      <c r="D885" s="3"/>
      <c r="E885" s="3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8"/>
      <c r="R885" s="8"/>
      <c r="S885" s="8"/>
      <c r="T885" s="8"/>
      <c r="U885" s="8"/>
    </row>
    <row r="886" spans="1:21" ht="14.4">
      <c r="A886" s="10"/>
      <c r="B886" s="25"/>
      <c r="C886" s="3"/>
      <c r="D886" s="3"/>
      <c r="E886" s="3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8"/>
      <c r="R886" s="8"/>
      <c r="S886" s="8"/>
      <c r="T886" s="8"/>
      <c r="U886" s="8"/>
    </row>
    <row r="887" spans="1:21" ht="14.4">
      <c r="A887" s="10"/>
      <c r="B887" s="25"/>
      <c r="C887" s="3"/>
      <c r="D887" s="3"/>
      <c r="E887" s="3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8"/>
      <c r="R887" s="8"/>
      <c r="S887" s="8"/>
      <c r="T887" s="8"/>
      <c r="U887" s="8"/>
    </row>
    <row r="888" spans="1:21" ht="14.4">
      <c r="A888" s="10"/>
      <c r="B888" s="25"/>
      <c r="C888" s="3"/>
      <c r="D888" s="3"/>
      <c r="E888" s="3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8"/>
      <c r="R888" s="8"/>
      <c r="S888" s="8"/>
      <c r="T888" s="8"/>
      <c r="U888" s="8"/>
    </row>
    <row r="889" spans="1:21" ht="14.4">
      <c r="A889" s="10"/>
      <c r="B889" s="25"/>
      <c r="C889" s="3"/>
      <c r="D889" s="3"/>
      <c r="E889" s="3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8"/>
      <c r="R889" s="8"/>
      <c r="S889" s="8"/>
      <c r="T889" s="8"/>
      <c r="U889" s="8"/>
    </row>
    <row r="890" spans="1:21" ht="14.4">
      <c r="A890" s="10"/>
      <c r="B890" s="25"/>
      <c r="C890" s="3"/>
      <c r="D890" s="3"/>
      <c r="E890" s="3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8"/>
      <c r="R890" s="8"/>
      <c r="S890" s="8"/>
      <c r="T890" s="8"/>
      <c r="U890" s="8"/>
    </row>
    <row r="891" spans="1:21" ht="14.4">
      <c r="A891" s="10"/>
      <c r="B891" s="25"/>
      <c r="C891" s="3"/>
      <c r="D891" s="3"/>
      <c r="E891" s="3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8"/>
      <c r="R891" s="8"/>
      <c r="S891" s="8"/>
      <c r="T891" s="8"/>
      <c r="U891" s="8"/>
    </row>
    <row r="892" spans="1:21" ht="14.4">
      <c r="A892" s="10"/>
      <c r="B892" s="25"/>
      <c r="C892" s="3"/>
      <c r="D892" s="3"/>
      <c r="E892" s="3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8"/>
      <c r="R892" s="8"/>
      <c r="S892" s="8"/>
      <c r="T892" s="8"/>
      <c r="U892" s="8"/>
    </row>
    <row r="893" spans="1:21" ht="14.4">
      <c r="A893" s="10"/>
      <c r="B893" s="25"/>
      <c r="C893" s="3"/>
      <c r="D893" s="3"/>
      <c r="E893" s="3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8"/>
      <c r="R893" s="8"/>
      <c r="S893" s="8"/>
      <c r="T893" s="8"/>
      <c r="U893" s="8"/>
    </row>
    <row r="894" spans="1:21" ht="14.4">
      <c r="A894" s="10"/>
      <c r="B894" s="25"/>
      <c r="C894" s="3"/>
      <c r="D894" s="3"/>
      <c r="E894" s="3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8"/>
      <c r="R894" s="8"/>
      <c r="S894" s="8"/>
      <c r="T894" s="8"/>
      <c r="U894" s="8"/>
    </row>
    <row r="895" spans="1:21" ht="14.4">
      <c r="A895" s="10"/>
      <c r="B895" s="25"/>
      <c r="C895" s="3"/>
      <c r="D895" s="3"/>
      <c r="E895" s="3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8"/>
      <c r="R895" s="8"/>
      <c r="S895" s="8"/>
      <c r="T895" s="8"/>
      <c r="U895" s="8"/>
    </row>
    <row r="896" spans="1:21" ht="14.4">
      <c r="A896" s="10"/>
      <c r="B896" s="25"/>
      <c r="C896" s="3"/>
      <c r="D896" s="3"/>
      <c r="E896" s="3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8"/>
      <c r="R896" s="8"/>
      <c r="S896" s="8"/>
      <c r="T896" s="8"/>
      <c r="U896" s="8"/>
    </row>
    <row r="897" spans="1:21" ht="14.4">
      <c r="A897" s="10"/>
      <c r="B897" s="25"/>
      <c r="C897" s="3"/>
      <c r="D897" s="3"/>
      <c r="E897" s="3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8"/>
      <c r="R897" s="8"/>
      <c r="S897" s="8"/>
      <c r="T897" s="8"/>
      <c r="U897" s="8"/>
    </row>
    <row r="898" spans="1:21" ht="14.4">
      <c r="A898" s="10"/>
      <c r="B898" s="25"/>
      <c r="C898" s="3"/>
      <c r="D898" s="3"/>
      <c r="E898" s="3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8"/>
      <c r="R898" s="8"/>
      <c r="S898" s="8"/>
      <c r="T898" s="8"/>
      <c r="U898" s="8"/>
    </row>
    <row r="899" spans="1:21" ht="14.4">
      <c r="A899" s="10"/>
      <c r="B899" s="25"/>
      <c r="C899" s="3"/>
      <c r="D899" s="3"/>
      <c r="E899" s="3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8"/>
      <c r="R899" s="8"/>
      <c r="S899" s="8"/>
      <c r="T899" s="8"/>
      <c r="U899" s="8"/>
    </row>
    <row r="900" spans="1:21" ht="14.4">
      <c r="A900" s="10"/>
      <c r="B900" s="25"/>
      <c r="C900" s="3"/>
      <c r="D900" s="3"/>
      <c r="E900" s="3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8"/>
      <c r="R900" s="8"/>
      <c r="S900" s="8"/>
      <c r="T900" s="8"/>
      <c r="U900" s="8"/>
    </row>
    <row r="901" spans="1:21" ht="14.4">
      <c r="A901" s="10"/>
      <c r="B901" s="25"/>
      <c r="C901" s="3"/>
      <c r="D901" s="3"/>
      <c r="E901" s="3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8"/>
      <c r="R901" s="8"/>
      <c r="S901" s="8"/>
      <c r="T901" s="8"/>
      <c r="U901" s="8"/>
    </row>
    <row r="902" spans="1:21" ht="14.4">
      <c r="A902" s="10"/>
      <c r="B902" s="25"/>
      <c r="C902" s="3"/>
      <c r="D902" s="3"/>
      <c r="E902" s="3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8"/>
      <c r="R902" s="8"/>
      <c r="S902" s="8"/>
      <c r="T902" s="8"/>
      <c r="U902" s="8"/>
    </row>
    <row r="903" spans="1:21" ht="14.4">
      <c r="A903" s="10"/>
      <c r="B903" s="25"/>
      <c r="C903" s="3"/>
      <c r="D903" s="3"/>
      <c r="E903" s="3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8"/>
      <c r="R903" s="8"/>
      <c r="S903" s="8"/>
      <c r="T903" s="8"/>
      <c r="U903" s="8"/>
    </row>
    <row r="904" spans="1:21" ht="14.4">
      <c r="A904" s="10"/>
      <c r="B904" s="25"/>
      <c r="C904" s="3"/>
      <c r="D904" s="3"/>
      <c r="E904" s="3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8"/>
      <c r="R904" s="8"/>
      <c r="S904" s="8"/>
      <c r="T904" s="8"/>
      <c r="U904" s="8"/>
    </row>
    <row r="905" spans="1:21" ht="14.4">
      <c r="A905" s="10"/>
      <c r="B905" s="25"/>
      <c r="C905" s="3"/>
      <c r="D905" s="3"/>
      <c r="E905" s="3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8"/>
      <c r="R905" s="8"/>
      <c r="S905" s="8"/>
      <c r="T905" s="8"/>
      <c r="U905" s="8"/>
    </row>
    <row r="906" spans="1:21" ht="14.4">
      <c r="A906" s="10"/>
      <c r="B906" s="25"/>
      <c r="C906" s="3"/>
      <c r="D906" s="3"/>
      <c r="E906" s="3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8"/>
      <c r="R906" s="8"/>
      <c r="S906" s="8"/>
      <c r="T906" s="8"/>
      <c r="U906" s="8"/>
    </row>
    <row r="907" spans="1:21" ht="14.4">
      <c r="A907" s="10"/>
      <c r="B907" s="25"/>
      <c r="C907" s="3"/>
      <c r="D907" s="3"/>
      <c r="E907" s="3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8"/>
      <c r="R907" s="8"/>
      <c r="S907" s="8"/>
      <c r="T907" s="8"/>
      <c r="U907" s="8"/>
    </row>
    <row r="908" spans="1:21" ht="14.4">
      <c r="A908" s="10"/>
      <c r="B908" s="25"/>
      <c r="C908" s="3"/>
      <c r="D908" s="3"/>
      <c r="E908" s="3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8"/>
      <c r="R908" s="8"/>
      <c r="S908" s="8"/>
      <c r="T908" s="8"/>
      <c r="U908" s="8"/>
    </row>
    <row r="909" spans="1:21" ht="14.4">
      <c r="A909" s="10"/>
      <c r="B909" s="25"/>
      <c r="C909" s="3"/>
      <c r="D909" s="3"/>
      <c r="E909" s="3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8"/>
      <c r="R909" s="8"/>
      <c r="S909" s="8"/>
      <c r="T909" s="8"/>
      <c r="U909" s="8"/>
    </row>
    <row r="910" spans="1:21" ht="14.4">
      <c r="A910" s="10"/>
      <c r="B910" s="25"/>
      <c r="C910" s="3"/>
      <c r="D910" s="3"/>
      <c r="E910" s="3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8"/>
      <c r="R910" s="8"/>
      <c r="S910" s="8"/>
      <c r="T910" s="8"/>
      <c r="U910" s="8"/>
    </row>
    <row r="911" spans="1:21" ht="14.4">
      <c r="A911" s="10"/>
      <c r="B911" s="25"/>
      <c r="C911" s="3"/>
      <c r="D911" s="3"/>
      <c r="E911" s="3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8"/>
      <c r="R911" s="8"/>
      <c r="S911" s="8"/>
      <c r="T911" s="8"/>
      <c r="U911" s="8"/>
    </row>
    <row r="912" spans="1:21" ht="14.4">
      <c r="A912" s="10"/>
      <c r="B912" s="25"/>
      <c r="C912" s="3"/>
      <c r="D912" s="3"/>
      <c r="E912" s="3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8"/>
      <c r="R912" s="8"/>
      <c r="S912" s="8"/>
      <c r="T912" s="8"/>
      <c r="U912" s="8"/>
    </row>
    <row r="913" spans="1:21" ht="14.4">
      <c r="A913" s="10"/>
      <c r="B913" s="25"/>
      <c r="C913" s="3"/>
      <c r="D913" s="3"/>
      <c r="E913" s="3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8"/>
      <c r="R913" s="8"/>
      <c r="S913" s="8"/>
      <c r="T913" s="8"/>
      <c r="U913" s="8"/>
    </row>
    <row r="914" spans="1:21" ht="14.4">
      <c r="A914" s="10"/>
      <c r="B914" s="25"/>
      <c r="C914" s="3"/>
      <c r="D914" s="3"/>
      <c r="E914" s="3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8"/>
      <c r="R914" s="8"/>
      <c r="S914" s="8"/>
      <c r="T914" s="8"/>
      <c r="U914" s="8"/>
    </row>
    <row r="915" spans="1:21" ht="14.4">
      <c r="A915" s="10"/>
      <c r="B915" s="25"/>
      <c r="C915" s="3"/>
      <c r="D915" s="3"/>
      <c r="E915" s="3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8"/>
      <c r="R915" s="8"/>
      <c r="S915" s="8"/>
      <c r="T915" s="8"/>
      <c r="U915" s="8"/>
    </row>
    <row r="916" spans="1:21" ht="14.4">
      <c r="A916" s="10"/>
      <c r="B916" s="25"/>
      <c r="C916" s="3"/>
      <c r="D916" s="3"/>
      <c r="E916" s="3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8"/>
      <c r="R916" s="8"/>
      <c r="S916" s="8"/>
      <c r="T916" s="8"/>
      <c r="U916" s="8"/>
    </row>
    <row r="917" spans="1:21" ht="14.4">
      <c r="A917" s="10"/>
      <c r="B917" s="25"/>
      <c r="C917" s="3"/>
      <c r="D917" s="3"/>
      <c r="E917" s="3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8"/>
      <c r="R917" s="8"/>
      <c r="S917" s="8"/>
      <c r="T917" s="8"/>
      <c r="U917" s="8"/>
    </row>
    <row r="918" spans="1:21" ht="14.4">
      <c r="A918" s="10"/>
      <c r="B918" s="25"/>
      <c r="C918" s="3"/>
      <c r="D918" s="3"/>
      <c r="E918" s="3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8"/>
      <c r="R918" s="8"/>
      <c r="S918" s="8"/>
      <c r="T918" s="8"/>
      <c r="U918" s="8"/>
    </row>
    <row r="919" spans="1:21" ht="14.4">
      <c r="A919" s="10"/>
      <c r="B919" s="25"/>
      <c r="C919" s="3"/>
      <c r="D919" s="3"/>
      <c r="E919" s="3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8"/>
      <c r="R919" s="8"/>
      <c r="S919" s="8"/>
      <c r="T919" s="8"/>
      <c r="U919" s="8"/>
    </row>
    <row r="920" spans="1:21" ht="14.4">
      <c r="A920" s="10"/>
      <c r="B920" s="25"/>
      <c r="C920" s="3"/>
      <c r="D920" s="3"/>
      <c r="E920" s="3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8"/>
      <c r="R920" s="8"/>
      <c r="S920" s="8"/>
      <c r="T920" s="8"/>
      <c r="U920" s="8"/>
    </row>
    <row r="921" spans="1:21" ht="14.4">
      <c r="A921" s="10"/>
      <c r="B921" s="25"/>
      <c r="C921" s="3"/>
      <c r="D921" s="3"/>
      <c r="E921" s="3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8"/>
      <c r="R921" s="8"/>
      <c r="S921" s="8"/>
      <c r="T921" s="8"/>
      <c r="U921" s="8"/>
    </row>
    <row r="922" spans="1:21" ht="14.4">
      <c r="A922" s="10"/>
      <c r="B922" s="25"/>
      <c r="C922" s="3"/>
      <c r="D922" s="3"/>
      <c r="E922" s="3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8"/>
      <c r="R922" s="8"/>
      <c r="S922" s="8"/>
      <c r="T922" s="8"/>
      <c r="U922" s="8"/>
    </row>
    <row r="923" spans="1:21" ht="14.4">
      <c r="A923" s="10"/>
      <c r="B923" s="25"/>
      <c r="C923" s="3"/>
      <c r="D923" s="3"/>
      <c r="E923" s="3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8"/>
      <c r="R923" s="8"/>
      <c r="S923" s="8"/>
      <c r="T923" s="8"/>
      <c r="U923" s="8"/>
    </row>
    <row r="924" spans="1:21" ht="14.4">
      <c r="A924" s="10"/>
      <c r="B924" s="25"/>
      <c r="C924" s="3"/>
      <c r="D924" s="3"/>
      <c r="E924" s="3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8"/>
      <c r="R924" s="8"/>
      <c r="S924" s="8"/>
      <c r="T924" s="8"/>
      <c r="U924" s="8"/>
    </row>
    <row r="925" spans="1:21" ht="14.4">
      <c r="A925" s="10"/>
      <c r="B925" s="25"/>
      <c r="C925" s="3"/>
      <c r="D925" s="3"/>
      <c r="E925" s="3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8"/>
      <c r="R925" s="8"/>
      <c r="S925" s="8"/>
      <c r="T925" s="8"/>
      <c r="U925" s="8"/>
    </row>
    <row r="926" spans="1:21" ht="14.4">
      <c r="A926" s="10"/>
      <c r="B926" s="25"/>
      <c r="C926" s="3"/>
      <c r="D926" s="3"/>
      <c r="E926" s="3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8"/>
      <c r="R926" s="8"/>
      <c r="S926" s="8"/>
      <c r="T926" s="8"/>
      <c r="U926" s="8"/>
    </row>
    <row r="927" spans="1:21" ht="14.4">
      <c r="A927" s="10"/>
      <c r="B927" s="25"/>
      <c r="C927" s="3"/>
      <c r="D927" s="3"/>
      <c r="E927" s="3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8"/>
      <c r="R927" s="8"/>
      <c r="S927" s="8"/>
      <c r="T927" s="8"/>
      <c r="U927" s="8"/>
    </row>
    <row r="928" spans="1:21" ht="14.4">
      <c r="A928" s="10"/>
      <c r="B928" s="25"/>
      <c r="C928" s="3"/>
      <c r="D928" s="3"/>
      <c r="E928" s="3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8"/>
      <c r="R928" s="8"/>
      <c r="S928" s="8"/>
      <c r="T928" s="8"/>
      <c r="U928" s="8"/>
    </row>
    <row r="929" spans="1:21" ht="14.4">
      <c r="A929" s="10"/>
      <c r="B929" s="25"/>
      <c r="C929" s="3"/>
      <c r="D929" s="3"/>
      <c r="E929" s="3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8"/>
      <c r="R929" s="8"/>
      <c r="S929" s="8"/>
      <c r="T929" s="8"/>
      <c r="U929" s="8"/>
    </row>
    <row r="930" spans="1:21" ht="14.4">
      <c r="A930" s="10"/>
      <c r="B930" s="25"/>
      <c r="C930" s="3"/>
      <c r="D930" s="3"/>
      <c r="E930" s="3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8"/>
      <c r="R930" s="8"/>
      <c r="S930" s="8"/>
      <c r="T930" s="8"/>
      <c r="U930" s="8"/>
    </row>
    <row r="931" spans="1:21" ht="14.4">
      <c r="A931" s="10"/>
      <c r="B931" s="25"/>
      <c r="C931" s="3"/>
      <c r="D931" s="3"/>
      <c r="E931" s="3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8"/>
      <c r="R931" s="8"/>
      <c r="S931" s="8"/>
      <c r="T931" s="8"/>
      <c r="U931" s="8"/>
    </row>
    <row r="932" spans="1:21" ht="14.4">
      <c r="A932" s="10"/>
      <c r="B932" s="25"/>
      <c r="C932" s="3"/>
      <c r="D932" s="3"/>
      <c r="E932" s="3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8"/>
      <c r="R932" s="8"/>
      <c r="S932" s="8"/>
      <c r="T932" s="8"/>
      <c r="U932" s="8"/>
    </row>
    <row r="933" spans="1:21" ht="14.4">
      <c r="A933" s="10"/>
      <c r="B933" s="25"/>
      <c r="C933" s="3"/>
      <c r="D933" s="3"/>
      <c r="E933" s="3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8"/>
      <c r="R933" s="8"/>
      <c r="S933" s="8"/>
      <c r="T933" s="8"/>
      <c r="U933" s="8"/>
    </row>
    <row r="934" spans="1:21" ht="14.4">
      <c r="A934" s="10"/>
      <c r="B934" s="25"/>
      <c r="C934" s="3"/>
      <c r="D934" s="3"/>
      <c r="E934" s="3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8"/>
      <c r="R934" s="8"/>
      <c r="S934" s="8"/>
      <c r="T934" s="8"/>
      <c r="U934" s="8"/>
    </row>
    <row r="935" spans="1:21" ht="14.4">
      <c r="A935" s="10"/>
      <c r="B935" s="25"/>
      <c r="C935" s="3"/>
      <c r="D935" s="3"/>
      <c r="E935" s="3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8"/>
      <c r="R935" s="8"/>
      <c r="S935" s="8"/>
      <c r="T935" s="8"/>
      <c r="U935" s="8"/>
    </row>
    <row r="936" spans="1:21" ht="14.4">
      <c r="A936" s="10"/>
      <c r="B936" s="25"/>
      <c r="C936" s="3"/>
      <c r="D936" s="3"/>
      <c r="E936" s="3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8"/>
      <c r="R936" s="8"/>
      <c r="S936" s="8"/>
      <c r="T936" s="8"/>
      <c r="U936" s="8"/>
    </row>
    <row r="937" spans="1:21" ht="14.4">
      <c r="A937" s="10"/>
      <c r="B937" s="25"/>
      <c r="C937" s="3"/>
      <c r="D937" s="3"/>
      <c r="E937" s="3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8"/>
      <c r="R937" s="8"/>
      <c r="S937" s="8"/>
      <c r="T937" s="8"/>
      <c r="U937" s="8"/>
    </row>
    <row r="938" spans="1:21" ht="14.4">
      <c r="A938" s="10"/>
      <c r="B938" s="25"/>
      <c r="C938" s="3"/>
      <c r="D938" s="3"/>
      <c r="E938" s="3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8"/>
      <c r="R938" s="8"/>
      <c r="S938" s="8"/>
      <c r="T938" s="8"/>
      <c r="U938" s="8"/>
    </row>
    <row r="939" spans="1:21" ht="14.4">
      <c r="A939" s="10"/>
      <c r="B939" s="25"/>
      <c r="C939" s="3"/>
      <c r="D939" s="3"/>
      <c r="E939" s="3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8"/>
      <c r="R939" s="8"/>
      <c r="S939" s="8"/>
      <c r="T939" s="8"/>
      <c r="U939" s="8"/>
    </row>
    <row r="940" spans="1:21" ht="14.4">
      <c r="A940" s="10"/>
      <c r="B940" s="25"/>
      <c r="C940" s="3"/>
      <c r="D940" s="3"/>
      <c r="E940" s="3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8"/>
      <c r="R940" s="8"/>
      <c r="S940" s="8"/>
      <c r="T940" s="8"/>
      <c r="U940" s="8"/>
    </row>
    <row r="941" spans="1:21" ht="14.4">
      <c r="A941" s="10"/>
      <c r="B941" s="25"/>
      <c r="C941" s="3"/>
      <c r="D941" s="3"/>
      <c r="E941" s="3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8"/>
      <c r="R941" s="8"/>
      <c r="S941" s="8"/>
      <c r="T941" s="8"/>
      <c r="U941" s="8"/>
    </row>
    <row r="942" spans="1:21" ht="14.4">
      <c r="A942" s="10"/>
      <c r="B942" s="25"/>
      <c r="C942" s="3"/>
      <c r="D942" s="3"/>
      <c r="E942" s="3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8"/>
      <c r="R942" s="8"/>
      <c r="S942" s="8"/>
      <c r="T942" s="8"/>
      <c r="U942" s="8"/>
    </row>
    <row r="943" spans="1:21" ht="14.4">
      <c r="A943" s="10"/>
      <c r="B943" s="25"/>
      <c r="C943" s="3"/>
      <c r="D943" s="3"/>
      <c r="E943" s="3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8"/>
      <c r="R943" s="8"/>
      <c r="S943" s="8"/>
      <c r="T943" s="8"/>
      <c r="U943" s="8"/>
    </row>
    <row r="944" spans="1:21" ht="14.4">
      <c r="A944" s="10"/>
      <c r="B944" s="25"/>
      <c r="C944" s="3"/>
      <c r="D944" s="3"/>
      <c r="E944" s="3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8"/>
      <c r="R944" s="8"/>
      <c r="S944" s="8"/>
      <c r="T944" s="8"/>
      <c r="U944" s="8"/>
    </row>
    <row r="945" spans="1:21" ht="14.4">
      <c r="A945" s="10"/>
      <c r="B945" s="25"/>
      <c r="C945" s="3"/>
      <c r="D945" s="3"/>
      <c r="E945" s="3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8"/>
      <c r="R945" s="8"/>
      <c r="S945" s="8"/>
      <c r="T945" s="8"/>
      <c r="U945" s="8"/>
    </row>
    <row r="946" spans="1:21" ht="14.4">
      <c r="A946" s="10"/>
      <c r="B946" s="25"/>
      <c r="C946" s="3"/>
      <c r="D946" s="3"/>
      <c r="E946" s="3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8"/>
      <c r="R946" s="8"/>
      <c r="S946" s="8"/>
      <c r="T946" s="8"/>
      <c r="U946" s="8"/>
    </row>
    <row r="947" spans="1:21" ht="14.4">
      <c r="A947" s="10"/>
      <c r="B947" s="25"/>
      <c r="C947" s="3"/>
      <c r="D947" s="3"/>
      <c r="E947" s="3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8"/>
      <c r="R947" s="8"/>
      <c r="S947" s="8"/>
      <c r="T947" s="8"/>
      <c r="U947" s="8"/>
    </row>
    <row r="948" spans="1:21" ht="14.4">
      <c r="A948" s="10"/>
      <c r="B948" s="25"/>
      <c r="C948" s="3"/>
      <c r="D948" s="3"/>
      <c r="E948" s="3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8"/>
      <c r="R948" s="8"/>
      <c r="S948" s="8"/>
      <c r="T948" s="8"/>
      <c r="U948" s="8"/>
    </row>
    <row r="949" spans="1:21" ht="14.4">
      <c r="A949" s="10"/>
      <c r="B949" s="25"/>
      <c r="C949" s="3"/>
      <c r="D949" s="3"/>
      <c r="E949" s="3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8"/>
      <c r="R949" s="8"/>
      <c r="S949" s="8"/>
      <c r="T949" s="8"/>
      <c r="U949" s="8"/>
    </row>
    <row r="950" spans="1:21" ht="14.4">
      <c r="A950" s="10"/>
      <c r="B950" s="25"/>
      <c r="C950" s="3"/>
      <c r="D950" s="3"/>
      <c r="E950" s="3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8"/>
      <c r="R950" s="8"/>
      <c r="S950" s="8"/>
      <c r="T950" s="8"/>
      <c r="U950" s="8"/>
    </row>
    <row r="951" spans="1:21" ht="14.4">
      <c r="A951" s="10"/>
      <c r="B951" s="25"/>
      <c r="C951" s="3"/>
      <c r="D951" s="3"/>
      <c r="E951" s="3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8"/>
      <c r="R951" s="8"/>
      <c r="S951" s="8"/>
      <c r="T951" s="8"/>
      <c r="U951" s="8"/>
    </row>
    <row r="952" spans="1:21" ht="14.4">
      <c r="A952" s="10"/>
      <c r="B952" s="25"/>
      <c r="C952" s="3"/>
      <c r="D952" s="3"/>
      <c r="E952" s="3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8"/>
      <c r="R952" s="8"/>
      <c r="S952" s="8"/>
      <c r="T952" s="8"/>
      <c r="U952" s="8"/>
    </row>
    <row r="953" spans="1:21" ht="14.4">
      <c r="A953" s="10"/>
      <c r="B953" s="25"/>
      <c r="C953" s="3"/>
      <c r="D953" s="3"/>
      <c r="E953" s="3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8"/>
      <c r="R953" s="8"/>
      <c r="S953" s="8"/>
      <c r="T953" s="8"/>
      <c r="U953" s="8"/>
    </row>
    <row r="954" spans="1:21" ht="14.4">
      <c r="A954" s="10"/>
      <c r="B954" s="25"/>
      <c r="C954" s="3"/>
      <c r="D954" s="3"/>
      <c r="E954" s="3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8"/>
      <c r="R954" s="8"/>
      <c r="S954" s="8"/>
      <c r="T954" s="8"/>
      <c r="U954" s="8"/>
    </row>
    <row r="955" spans="1:21" ht="14.4">
      <c r="A955" s="10"/>
      <c r="B955" s="25"/>
      <c r="C955" s="3"/>
      <c r="D955" s="3"/>
      <c r="E955" s="3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8"/>
      <c r="R955" s="8"/>
      <c r="S955" s="8"/>
      <c r="T955" s="8"/>
      <c r="U955" s="8"/>
    </row>
    <row r="956" spans="1:21" ht="14.4">
      <c r="A956" s="10"/>
      <c r="B956" s="25"/>
      <c r="C956" s="3"/>
      <c r="D956" s="3"/>
      <c r="E956" s="3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8"/>
      <c r="R956" s="8"/>
      <c r="S956" s="8"/>
      <c r="T956" s="8"/>
      <c r="U956" s="8"/>
    </row>
    <row r="957" spans="1:21" ht="14.4">
      <c r="A957" s="10"/>
      <c r="B957" s="25"/>
      <c r="C957" s="3"/>
      <c r="D957" s="3"/>
      <c r="E957" s="3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8"/>
      <c r="R957" s="8"/>
      <c r="S957" s="8"/>
      <c r="T957" s="8"/>
      <c r="U957" s="8"/>
    </row>
    <row r="958" spans="1:21" ht="14.4">
      <c r="A958" s="10"/>
      <c r="B958" s="25"/>
      <c r="C958" s="3"/>
      <c r="D958" s="3"/>
      <c r="E958" s="3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8"/>
      <c r="R958" s="8"/>
      <c r="S958" s="8"/>
      <c r="T958" s="8"/>
      <c r="U958" s="8"/>
    </row>
    <row r="959" spans="1:21" ht="14.4">
      <c r="A959" s="10"/>
      <c r="B959" s="25"/>
      <c r="C959" s="3"/>
      <c r="D959" s="3"/>
      <c r="E959" s="3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8"/>
      <c r="R959" s="8"/>
      <c r="S959" s="8"/>
      <c r="T959" s="8"/>
      <c r="U959" s="8"/>
    </row>
    <row r="960" spans="1:21" ht="14.4">
      <c r="A960" s="10"/>
      <c r="B960" s="25"/>
      <c r="C960" s="3"/>
      <c r="D960" s="3"/>
      <c r="E960" s="3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8"/>
      <c r="R960" s="8"/>
      <c r="S960" s="8"/>
      <c r="T960" s="8"/>
      <c r="U960" s="8"/>
    </row>
    <row r="961" spans="1:21" ht="14.4">
      <c r="A961" s="10"/>
      <c r="B961" s="25"/>
      <c r="C961" s="3"/>
      <c r="D961" s="3"/>
      <c r="E961" s="3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8"/>
      <c r="R961" s="8"/>
      <c r="S961" s="8"/>
      <c r="T961" s="8"/>
      <c r="U961" s="8"/>
    </row>
    <row r="962" spans="1:21" ht="14.4">
      <c r="A962" s="10"/>
      <c r="B962" s="25"/>
      <c r="C962" s="3"/>
      <c r="D962" s="3"/>
      <c r="E962" s="3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8"/>
      <c r="R962" s="8"/>
      <c r="S962" s="8"/>
      <c r="T962" s="8"/>
      <c r="U962" s="8"/>
    </row>
    <row r="963" spans="1:21" ht="14.4">
      <c r="A963" s="10"/>
      <c r="B963" s="25"/>
      <c r="C963" s="3"/>
      <c r="D963" s="3"/>
      <c r="E963" s="3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8"/>
      <c r="R963" s="8"/>
      <c r="S963" s="8"/>
      <c r="T963" s="8"/>
      <c r="U963" s="8"/>
    </row>
    <row r="964" spans="1:21" ht="14.4">
      <c r="A964" s="10"/>
      <c r="B964" s="25"/>
      <c r="C964" s="3"/>
      <c r="D964" s="3"/>
      <c r="E964" s="3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8"/>
      <c r="R964" s="8"/>
      <c r="S964" s="8"/>
      <c r="T964" s="8"/>
      <c r="U964" s="8"/>
    </row>
    <row r="965" spans="1:21" ht="14.4">
      <c r="A965" s="10"/>
      <c r="B965" s="25"/>
      <c r="C965" s="3"/>
      <c r="D965" s="3"/>
      <c r="E965" s="3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8"/>
      <c r="R965" s="8"/>
      <c r="S965" s="8"/>
      <c r="T965" s="8"/>
      <c r="U965" s="8"/>
    </row>
    <row r="966" spans="1:21" ht="14.4">
      <c r="A966" s="10"/>
      <c r="B966" s="25"/>
      <c r="C966" s="3"/>
      <c r="D966" s="3"/>
      <c r="E966" s="3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8"/>
      <c r="R966" s="8"/>
      <c r="S966" s="8"/>
      <c r="T966" s="8"/>
      <c r="U966" s="8"/>
    </row>
    <row r="967" spans="1:21" ht="14.4">
      <c r="A967" s="10"/>
      <c r="B967" s="25"/>
      <c r="C967" s="3"/>
      <c r="D967" s="3"/>
      <c r="E967" s="3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8"/>
      <c r="R967" s="8"/>
      <c r="S967" s="8"/>
      <c r="T967" s="8"/>
      <c r="U967" s="8"/>
    </row>
    <row r="968" spans="1:21" ht="14.4">
      <c r="A968" s="10"/>
      <c r="B968" s="25"/>
      <c r="C968" s="3"/>
      <c r="D968" s="3"/>
      <c r="E968" s="3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8"/>
      <c r="R968" s="8"/>
      <c r="S968" s="8"/>
      <c r="T968" s="8"/>
      <c r="U968" s="8"/>
    </row>
    <row r="969" spans="1:21" ht="14.4">
      <c r="A969" s="10"/>
      <c r="B969" s="25"/>
      <c r="C969" s="3"/>
      <c r="D969" s="3"/>
      <c r="E969" s="3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8"/>
      <c r="R969" s="8"/>
      <c r="S969" s="8"/>
      <c r="T969" s="8"/>
      <c r="U969" s="8"/>
    </row>
    <row r="970" spans="1:21" ht="14.4">
      <c r="A970" s="10"/>
      <c r="B970" s="25"/>
      <c r="C970" s="3"/>
      <c r="D970" s="3"/>
      <c r="E970" s="3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8"/>
      <c r="R970" s="8"/>
      <c r="S970" s="8"/>
      <c r="T970" s="8"/>
      <c r="U970" s="8"/>
    </row>
    <row r="971" spans="1:21" ht="14.4">
      <c r="A971" s="10"/>
      <c r="B971" s="25"/>
      <c r="C971" s="3"/>
      <c r="D971" s="3"/>
      <c r="E971" s="3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8"/>
      <c r="R971" s="8"/>
      <c r="S971" s="8"/>
      <c r="T971" s="8"/>
      <c r="U971" s="8"/>
    </row>
    <row r="972" spans="1:21" ht="14.4">
      <c r="A972" s="10"/>
      <c r="B972" s="25"/>
      <c r="C972" s="3"/>
      <c r="D972" s="3"/>
      <c r="E972" s="3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8"/>
      <c r="R972" s="8"/>
      <c r="S972" s="8"/>
      <c r="T972" s="8"/>
      <c r="U972" s="8"/>
    </row>
    <row r="973" spans="1:21" ht="14.4">
      <c r="A973" s="10"/>
      <c r="B973" s="25"/>
      <c r="C973" s="3"/>
      <c r="D973" s="3"/>
      <c r="E973" s="3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8"/>
      <c r="R973" s="8"/>
      <c r="S973" s="8"/>
      <c r="T973" s="8"/>
      <c r="U973" s="8"/>
    </row>
    <row r="974" spans="1:21" ht="14.4">
      <c r="A974" s="10"/>
      <c r="B974" s="25"/>
      <c r="C974" s="3"/>
      <c r="D974" s="3"/>
      <c r="E974" s="3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8"/>
      <c r="R974" s="8"/>
      <c r="S974" s="8"/>
      <c r="T974" s="8"/>
      <c r="U974" s="8"/>
    </row>
    <row r="975" spans="1:21" ht="14.4">
      <c r="A975" s="10"/>
      <c r="B975" s="25"/>
      <c r="C975" s="3"/>
      <c r="D975" s="3"/>
      <c r="E975" s="3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8"/>
      <c r="R975" s="8"/>
      <c r="S975" s="8"/>
      <c r="T975" s="8"/>
      <c r="U975" s="8"/>
    </row>
    <row r="976" spans="1:21" ht="14.4">
      <c r="A976" s="10"/>
      <c r="B976" s="25"/>
      <c r="C976" s="3"/>
      <c r="D976" s="3"/>
      <c r="E976" s="3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8"/>
      <c r="R976" s="8"/>
      <c r="S976" s="8"/>
      <c r="T976" s="8"/>
      <c r="U976" s="8"/>
    </row>
    <row r="977" spans="1:21" ht="14.4">
      <c r="A977" s="10"/>
      <c r="B977" s="25"/>
      <c r="C977" s="3"/>
      <c r="D977" s="3"/>
      <c r="E977" s="3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8"/>
      <c r="R977" s="8"/>
      <c r="S977" s="8"/>
      <c r="T977" s="8"/>
      <c r="U977" s="8"/>
    </row>
    <row r="978" spans="1:21" ht="14.4">
      <c r="A978" s="10"/>
      <c r="B978" s="25"/>
      <c r="C978" s="3"/>
      <c r="D978" s="3"/>
      <c r="E978" s="3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8"/>
      <c r="R978" s="8"/>
      <c r="S978" s="8"/>
      <c r="T978" s="8"/>
      <c r="U978" s="8"/>
    </row>
    <row r="979" spans="1:21" ht="14.4">
      <c r="A979" s="10"/>
      <c r="B979" s="25"/>
      <c r="C979" s="3"/>
      <c r="D979" s="3"/>
      <c r="E979" s="3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8"/>
      <c r="R979" s="8"/>
      <c r="S979" s="8"/>
      <c r="T979" s="8"/>
      <c r="U979" s="8"/>
    </row>
    <row r="980" spans="1:21" ht="14.4">
      <c r="A980" s="10"/>
      <c r="B980" s="25"/>
      <c r="C980" s="3"/>
      <c r="D980" s="3"/>
      <c r="E980" s="3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8"/>
      <c r="R980" s="8"/>
      <c r="S980" s="8"/>
      <c r="T980" s="8"/>
      <c r="U980" s="8"/>
    </row>
    <row r="981" spans="1:21" ht="14.4">
      <c r="A981" s="10"/>
      <c r="B981" s="25"/>
      <c r="C981" s="3"/>
      <c r="D981" s="3"/>
      <c r="E981" s="3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8"/>
      <c r="R981" s="8"/>
      <c r="S981" s="8"/>
      <c r="T981" s="8"/>
      <c r="U981" s="8"/>
    </row>
    <row r="982" spans="1:21" ht="14.4">
      <c r="A982" s="10"/>
      <c r="B982" s="25"/>
      <c r="C982" s="3"/>
      <c r="D982" s="3"/>
      <c r="E982" s="3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8"/>
      <c r="R982" s="8"/>
      <c r="S982" s="8"/>
      <c r="T982" s="8"/>
      <c r="U982" s="8"/>
    </row>
    <row r="983" spans="1:21" ht="14.4">
      <c r="A983" s="10"/>
      <c r="B983" s="25"/>
      <c r="C983" s="3"/>
      <c r="D983" s="3"/>
      <c r="E983" s="3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8"/>
      <c r="R983" s="8"/>
      <c r="S983" s="8"/>
      <c r="T983" s="8"/>
      <c r="U983" s="8"/>
    </row>
    <row r="984" spans="1:21" ht="14.4">
      <c r="A984" s="10"/>
      <c r="B984" s="25"/>
      <c r="C984" s="3"/>
      <c r="D984" s="3"/>
      <c r="E984" s="3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8"/>
      <c r="R984" s="8"/>
      <c r="S984" s="8"/>
      <c r="T984" s="8"/>
      <c r="U984" s="8"/>
    </row>
    <row r="985" spans="1:21" ht="14.4">
      <c r="A985" s="10"/>
      <c r="B985" s="25"/>
      <c r="C985" s="3"/>
      <c r="D985" s="3"/>
      <c r="E985" s="3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8"/>
      <c r="R985" s="8"/>
      <c r="S985" s="8"/>
      <c r="T985" s="8"/>
      <c r="U985" s="8"/>
    </row>
    <row r="986" spans="1:21" ht="14.4">
      <c r="A986" s="10"/>
      <c r="B986" s="25"/>
      <c r="C986" s="3"/>
      <c r="D986" s="3"/>
      <c r="E986" s="3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8"/>
      <c r="R986" s="8"/>
      <c r="S986" s="8"/>
      <c r="T986" s="8"/>
      <c r="U986" s="8"/>
    </row>
    <row r="987" spans="1:21" ht="14.4">
      <c r="A987" s="10"/>
      <c r="B987" s="25"/>
      <c r="C987" s="3"/>
      <c r="D987" s="3"/>
      <c r="E987" s="3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8"/>
      <c r="R987" s="8"/>
      <c r="S987" s="8"/>
      <c r="T987" s="8"/>
      <c r="U987" s="8"/>
    </row>
    <row r="988" spans="1:21" ht="14.4">
      <c r="A988" s="10"/>
      <c r="B988" s="25"/>
      <c r="C988" s="3"/>
      <c r="D988" s="3"/>
      <c r="E988" s="3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8"/>
      <c r="R988" s="8"/>
      <c r="S988" s="8"/>
      <c r="T988" s="8"/>
      <c r="U988" s="8"/>
    </row>
    <row r="989" spans="1:21" ht="14.4">
      <c r="A989" s="10"/>
      <c r="B989" s="25"/>
      <c r="C989" s="3"/>
      <c r="D989" s="3"/>
      <c r="E989" s="3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8"/>
      <c r="R989" s="8"/>
      <c r="S989" s="8"/>
      <c r="T989" s="8"/>
      <c r="U989" s="8"/>
    </row>
    <row r="990" spans="1:21" ht="14.4">
      <c r="A990" s="10"/>
      <c r="B990" s="25"/>
      <c r="C990" s="3"/>
      <c r="D990" s="3"/>
      <c r="E990" s="3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8"/>
      <c r="R990" s="8"/>
      <c r="S990" s="8"/>
      <c r="T990" s="8"/>
      <c r="U990" s="8"/>
    </row>
    <row r="991" spans="1:21" ht="14.4">
      <c r="A991" s="10"/>
      <c r="B991" s="25"/>
      <c r="C991" s="3"/>
      <c r="D991" s="3"/>
      <c r="E991" s="3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8"/>
      <c r="R991" s="8"/>
      <c r="S991" s="8"/>
      <c r="T991" s="8"/>
      <c r="U991" s="8"/>
    </row>
    <row r="992" spans="1:21" ht="14.4">
      <c r="A992" s="10"/>
      <c r="B992" s="25"/>
      <c r="C992" s="3"/>
      <c r="D992" s="3"/>
      <c r="E992" s="3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8"/>
      <c r="R992" s="8"/>
      <c r="S992" s="8"/>
      <c r="T992" s="8"/>
      <c r="U992" s="8"/>
    </row>
    <row r="993" spans="1:21" ht="14.4">
      <c r="A993" s="10"/>
      <c r="B993" s="25"/>
      <c r="C993" s="3"/>
      <c r="D993" s="3"/>
      <c r="E993" s="3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8"/>
      <c r="R993" s="8"/>
      <c r="S993" s="8"/>
      <c r="T993" s="8"/>
      <c r="U993" s="8"/>
    </row>
    <row r="994" spans="1:21" ht="14.4">
      <c r="A994" s="10"/>
      <c r="B994" s="25"/>
      <c r="C994" s="3"/>
      <c r="D994" s="3"/>
      <c r="E994" s="3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8"/>
      <c r="R994" s="8"/>
      <c r="S994" s="8"/>
      <c r="T994" s="8"/>
      <c r="U994" s="8"/>
    </row>
    <row r="995" spans="1:21" ht="14.4">
      <c r="A995" s="10"/>
      <c r="B995" s="25"/>
      <c r="C995" s="3"/>
      <c r="D995" s="3"/>
      <c r="E995" s="3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8"/>
      <c r="R995" s="8"/>
      <c r="S995" s="8"/>
      <c r="T995" s="8"/>
      <c r="U995" s="8"/>
    </row>
    <row r="996" spans="1:21" ht="14.4">
      <c r="A996" s="10"/>
      <c r="B996" s="25"/>
      <c r="C996" s="3"/>
      <c r="D996" s="3"/>
      <c r="E996" s="3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8"/>
      <c r="R996" s="8"/>
      <c r="S996" s="8"/>
      <c r="T996" s="8"/>
      <c r="U996" s="8"/>
    </row>
    <row r="997" spans="1:21" ht="14.4">
      <c r="A997" s="10"/>
      <c r="B997" s="25"/>
      <c r="C997" s="3"/>
      <c r="D997" s="3"/>
      <c r="E997" s="3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8"/>
      <c r="R997" s="8"/>
      <c r="S997" s="8"/>
      <c r="T997" s="8"/>
      <c r="U997" s="8"/>
    </row>
    <row r="998" spans="1:21" ht="14.4">
      <c r="A998" s="10"/>
      <c r="B998" s="25"/>
      <c r="C998" s="3"/>
      <c r="D998" s="3"/>
      <c r="E998" s="3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8"/>
      <c r="R998" s="8"/>
      <c r="S998" s="8"/>
      <c r="T998" s="8"/>
      <c r="U998" s="8"/>
    </row>
    <row r="999" spans="1:21" ht="14.4">
      <c r="A999" s="10"/>
      <c r="B999" s="25"/>
      <c r="C999" s="3"/>
      <c r="D999" s="3"/>
      <c r="E999" s="3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8"/>
      <c r="R999" s="8"/>
      <c r="S999" s="8"/>
      <c r="T999" s="8"/>
      <c r="U999" s="8"/>
    </row>
    <row r="1000" spans="1:21" ht="14.4">
      <c r="A1000" s="10"/>
      <c r="B1000" s="25"/>
      <c r="C1000" s="3"/>
      <c r="D1000" s="3"/>
      <c r="E1000" s="3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8"/>
      <c r="R1000" s="8"/>
      <c r="S1000" s="8"/>
      <c r="T1000" s="8"/>
      <c r="U1000" s="8"/>
    </row>
    <row r="1001" spans="1:21" ht="14.4">
      <c r="A1001" s="10"/>
      <c r="B1001" s="25"/>
      <c r="C1001" s="3"/>
      <c r="D1001" s="3"/>
      <c r="E1001" s="3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8"/>
      <c r="R1001" s="8"/>
      <c r="S1001" s="8"/>
      <c r="T1001" s="8"/>
      <c r="U1001" s="8"/>
    </row>
    <row r="1002" spans="1:21" ht="14.4">
      <c r="A1002" s="10"/>
      <c r="B1002" s="25"/>
      <c r="C1002" s="3"/>
      <c r="D1002" s="3"/>
      <c r="E1002" s="3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8"/>
      <c r="R1002" s="8"/>
      <c r="S1002" s="8"/>
      <c r="T1002" s="8"/>
      <c r="U1002" s="8"/>
    </row>
    <row r="1003" spans="1:21" ht="14.4">
      <c r="A1003" s="10"/>
      <c r="B1003" s="25"/>
      <c r="C1003" s="3"/>
      <c r="D1003" s="3"/>
      <c r="E1003" s="3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8"/>
      <c r="R1003" s="8"/>
      <c r="S1003" s="8"/>
      <c r="T1003" s="8"/>
      <c r="U1003" s="8"/>
    </row>
    <row r="1004" spans="1:21" ht="14.4">
      <c r="A1004" s="10"/>
      <c r="B1004" s="25"/>
      <c r="C1004" s="3"/>
      <c r="D1004" s="3"/>
      <c r="E1004" s="3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8"/>
      <c r="R1004" s="8"/>
      <c r="S1004" s="8"/>
      <c r="T1004" s="8"/>
      <c r="U1004" s="8"/>
    </row>
    <row r="1005" spans="1:21" ht="14.4">
      <c r="A1005" s="10"/>
      <c r="B1005" s="25"/>
      <c r="C1005" s="3"/>
      <c r="D1005" s="3"/>
      <c r="E1005" s="3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8"/>
      <c r="R1005" s="8"/>
      <c r="S1005" s="8"/>
      <c r="T1005" s="8"/>
      <c r="U1005" s="8"/>
    </row>
    <row r="1006" spans="1:21" ht="14.4">
      <c r="A1006" s="10"/>
      <c r="B1006" s="25"/>
      <c r="C1006" s="3"/>
      <c r="D1006" s="3"/>
      <c r="E1006" s="3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8"/>
      <c r="R1006" s="8"/>
      <c r="S1006" s="8"/>
      <c r="T1006" s="8"/>
      <c r="U1006" s="8"/>
    </row>
    <row r="1007" spans="1:21" ht="14.4">
      <c r="A1007" s="10"/>
      <c r="B1007" s="25"/>
      <c r="C1007" s="3"/>
      <c r="D1007" s="3"/>
      <c r="E1007" s="3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8"/>
      <c r="R1007" s="8"/>
      <c r="S1007" s="8"/>
      <c r="T1007" s="8"/>
      <c r="U1007" s="8"/>
    </row>
    <row r="1008" spans="1:21" ht="14.4">
      <c r="A1008" s="10"/>
      <c r="B1008" s="25"/>
      <c r="C1008" s="3"/>
      <c r="D1008" s="3"/>
      <c r="E1008" s="3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8"/>
      <c r="R1008" s="8"/>
      <c r="S1008" s="8"/>
      <c r="T1008" s="8"/>
      <c r="U1008" s="8"/>
    </row>
    <row r="1009" spans="1:21" ht="14.4">
      <c r="A1009" s="10"/>
      <c r="B1009" s="25"/>
      <c r="C1009" s="3"/>
      <c r="D1009" s="3"/>
      <c r="E1009" s="3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8"/>
      <c r="R1009" s="8"/>
      <c r="S1009" s="8"/>
      <c r="T1009" s="8"/>
      <c r="U1009" s="8"/>
    </row>
    <row r="1010" spans="1:21" ht="14.4">
      <c r="A1010" s="10"/>
      <c r="B1010" s="25"/>
      <c r="C1010" s="3"/>
      <c r="D1010" s="3"/>
      <c r="E1010" s="3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8"/>
      <c r="R1010" s="8"/>
      <c r="S1010" s="8"/>
      <c r="T1010" s="8"/>
      <c r="U1010" s="8"/>
    </row>
    <row r="1011" spans="1:21" ht="14.4">
      <c r="A1011" s="10"/>
      <c r="B1011" s="25"/>
      <c r="C1011" s="3"/>
      <c r="D1011" s="3"/>
      <c r="E1011" s="3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8"/>
      <c r="R1011" s="8"/>
      <c r="S1011" s="8"/>
      <c r="T1011" s="8"/>
      <c r="U1011" s="8"/>
    </row>
    <row r="1012" spans="1:21" ht="14.4">
      <c r="A1012" s="10"/>
      <c r="B1012" s="25"/>
      <c r="C1012" s="3"/>
      <c r="D1012" s="3"/>
      <c r="E1012" s="3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8"/>
      <c r="R1012" s="8"/>
      <c r="S1012" s="8"/>
      <c r="T1012" s="8"/>
      <c r="U1012" s="8"/>
    </row>
    <row r="1013" spans="1:21" ht="14.4">
      <c r="A1013" s="10"/>
      <c r="B1013" s="25"/>
      <c r="C1013" s="3"/>
      <c r="D1013" s="3"/>
      <c r="E1013" s="3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8"/>
      <c r="R1013" s="8"/>
      <c r="S1013" s="8"/>
      <c r="T1013" s="8"/>
      <c r="U1013" s="8"/>
    </row>
    <row r="1014" spans="1:21" ht="14.4">
      <c r="A1014" s="10"/>
      <c r="B1014" s="25"/>
      <c r="C1014" s="3"/>
      <c r="D1014" s="3"/>
      <c r="E1014" s="3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8"/>
      <c r="R1014" s="8"/>
      <c r="S1014" s="8"/>
      <c r="T1014" s="8"/>
      <c r="U1014" s="8"/>
    </row>
    <row r="1015" spans="1:21" ht="14.4">
      <c r="A1015" s="10"/>
      <c r="B1015" s="25"/>
      <c r="C1015" s="3"/>
      <c r="D1015" s="3"/>
      <c r="E1015" s="3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8"/>
      <c r="R1015" s="8"/>
      <c r="S1015" s="8"/>
      <c r="T1015" s="8"/>
      <c r="U1015" s="8"/>
    </row>
    <row r="1016" spans="1:21" ht="14.4">
      <c r="A1016" s="10"/>
      <c r="B1016" s="25"/>
      <c r="C1016" s="3"/>
      <c r="D1016" s="3"/>
      <c r="E1016" s="3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8"/>
      <c r="R1016" s="8"/>
      <c r="S1016" s="8"/>
      <c r="T1016" s="8"/>
      <c r="U1016" s="8"/>
    </row>
    <row r="1017" spans="1:21" ht="14.4">
      <c r="A1017" s="10"/>
      <c r="B1017" s="25"/>
      <c r="C1017" s="3"/>
      <c r="D1017" s="3"/>
      <c r="E1017" s="3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8"/>
      <c r="R1017" s="8"/>
      <c r="S1017" s="8"/>
      <c r="T1017" s="8"/>
      <c r="U1017" s="8"/>
    </row>
    <row r="1018" spans="1:21" ht="14.4">
      <c r="A1018" s="10"/>
      <c r="B1018" s="25"/>
      <c r="C1018" s="3"/>
      <c r="D1018" s="3"/>
      <c r="E1018" s="3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8"/>
      <c r="R1018" s="8"/>
      <c r="S1018" s="8"/>
      <c r="T1018" s="8"/>
      <c r="U1018" s="8"/>
    </row>
    <row r="1019" spans="1:21" ht="14.4">
      <c r="A1019" s="10"/>
      <c r="B1019" s="25"/>
      <c r="C1019" s="3"/>
      <c r="D1019" s="3"/>
      <c r="E1019" s="3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8"/>
      <c r="R1019" s="8"/>
      <c r="S1019" s="8"/>
      <c r="T1019" s="8"/>
      <c r="U1019" s="8"/>
    </row>
    <row r="1020" spans="1:21" ht="14.4">
      <c r="A1020" s="10"/>
      <c r="B1020" s="25"/>
      <c r="C1020" s="3"/>
      <c r="D1020" s="3"/>
      <c r="E1020" s="3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8"/>
      <c r="R1020" s="8"/>
      <c r="S1020" s="8"/>
      <c r="T1020" s="8"/>
      <c r="U1020" s="8"/>
    </row>
    <row r="1021" spans="1:21" ht="14.4">
      <c r="A1021" s="10"/>
      <c r="B1021" s="25"/>
      <c r="C1021" s="3"/>
      <c r="D1021" s="3"/>
      <c r="E1021" s="3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8"/>
      <c r="R1021" s="8"/>
      <c r="S1021" s="8"/>
      <c r="T1021" s="8"/>
      <c r="U1021" s="8"/>
    </row>
    <row r="1022" spans="1:21" ht="14.4">
      <c r="A1022" s="10"/>
      <c r="B1022" s="25"/>
      <c r="C1022" s="3"/>
      <c r="D1022" s="3"/>
      <c r="E1022" s="3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8"/>
      <c r="R1022" s="8"/>
      <c r="S1022" s="8"/>
      <c r="T1022" s="8"/>
      <c r="U1022" s="8"/>
    </row>
    <row r="1023" spans="1:21" ht="14.4">
      <c r="A1023" s="10"/>
      <c r="B1023" s="25"/>
      <c r="C1023" s="3"/>
      <c r="D1023" s="3"/>
      <c r="E1023" s="3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8"/>
      <c r="R1023" s="8"/>
      <c r="S1023" s="8"/>
      <c r="T1023" s="8"/>
      <c r="U1023" s="8"/>
    </row>
    <row r="1024" spans="1:21" ht="14.4">
      <c r="A1024" s="10"/>
      <c r="B1024" s="25"/>
      <c r="C1024" s="3"/>
      <c r="D1024" s="3"/>
      <c r="E1024" s="3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8"/>
      <c r="R1024" s="8"/>
      <c r="S1024" s="8"/>
      <c r="T1024" s="8"/>
      <c r="U1024" s="8"/>
    </row>
    <row r="1025" spans="1:21" ht="14.4">
      <c r="A1025" s="10"/>
      <c r="B1025" s="25"/>
      <c r="C1025" s="3"/>
      <c r="D1025" s="3"/>
      <c r="E1025" s="3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8"/>
      <c r="R1025" s="8"/>
      <c r="S1025" s="8"/>
      <c r="T1025" s="8"/>
      <c r="U1025" s="8"/>
    </row>
    <row r="1026" spans="1:21" ht="14.4">
      <c r="A1026" s="10"/>
      <c r="B1026" s="25"/>
      <c r="C1026" s="3"/>
      <c r="D1026" s="3"/>
      <c r="E1026" s="3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8"/>
      <c r="R1026" s="8"/>
      <c r="S1026" s="8"/>
      <c r="T1026" s="8"/>
      <c r="U1026" s="8"/>
    </row>
    <row r="1027" spans="1:21" ht="14.4">
      <c r="A1027" s="10"/>
      <c r="B1027" s="25"/>
      <c r="C1027" s="3"/>
      <c r="D1027" s="3"/>
      <c r="E1027" s="3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8"/>
      <c r="R1027" s="8"/>
      <c r="S1027" s="8"/>
      <c r="T1027" s="8"/>
      <c r="U1027" s="8"/>
    </row>
    <row r="1028" spans="1:21" ht="14.4">
      <c r="A1028" s="10"/>
      <c r="B1028" s="25"/>
      <c r="C1028" s="3"/>
      <c r="D1028" s="3"/>
      <c r="E1028" s="3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8"/>
      <c r="R1028" s="8"/>
      <c r="S1028" s="8"/>
      <c r="T1028" s="8"/>
      <c r="U1028" s="8"/>
    </row>
    <row r="1029" spans="1:21" ht="14.4">
      <c r="A1029" s="10"/>
      <c r="B1029" s="25"/>
      <c r="C1029" s="3"/>
      <c r="D1029" s="3"/>
      <c r="E1029" s="3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8"/>
      <c r="R1029" s="8"/>
      <c r="S1029" s="8"/>
      <c r="T1029" s="8"/>
      <c r="U1029" s="8"/>
    </row>
    <row r="1030" spans="1:21" ht="14.4">
      <c r="A1030" s="10"/>
      <c r="B1030" s="25"/>
      <c r="C1030" s="3"/>
      <c r="D1030" s="3"/>
      <c r="E1030" s="3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8"/>
      <c r="R1030" s="8"/>
      <c r="S1030" s="8"/>
      <c r="T1030" s="8"/>
      <c r="U1030" s="8"/>
    </row>
    <row r="1031" spans="1:21" ht="14.4">
      <c r="A1031" s="10"/>
      <c r="B1031" s="25"/>
      <c r="C1031" s="3"/>
      <c r="D1031" s="3"/>
      <c r="E1031" s="3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8"/>
      <c r="R1031" s="8"/>
      <c r="S1031" s="8"/>
      <c r="T1031" s="8"/>
      <c r="U1031" s="8"/>
    </row>
    <row r="1032" spans="1:21" ht="14.4">
      <c r="A1032" s="10"/>
      <c r="B1032" s="25"/>
      <c r="C1032" s="3"/>
      <c r="D1032" s="3"/>
      <c r="E1032" s="3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8"/>
      <c r="R1032" s="8"/>
      <c r="S1032" s="8"/>
      <c r="T1032" s="8"/>
      <c r="U1032" s="8"/>
    </row>
    <row r="1033" spans="1:21" ht="14.4">
      <c r="A1033" s="10"/>
      <c r="B1033" s="25"/>
      <c r="C1033" s="3"/>
      <c r="D1033" s="3"/>
      <c r="E1033" s="3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8"/>
      <c r="R1033" s="8"/>
      <c r="S1033" s="8"/>
      <c r="T1033" s="8"/>
      <c r="U1033" s="8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0"/>
  <sheetViews>
    <sheetView topLeftCell="A96" workbookViewId="0">
      <selection activeCell="D122" sqref="D122"/>
    </sheetView>
  </sheetViews>
  <sheetFormatPr defaultColWidth="17.33203125" defaultRowHeight="15" customHeight="1"/>
  <sheetData>
    <row r="1" spans="1:5">
      <c r="A1" s="1" t="s">
        <v>0</v>
      </c>
      <c r="B1" s="4" t="s">
        <v>2</v>
      </c>
      <c r="C1" s="5" t="s">
        <v>3</v>
      </c>
      <c r="D1" s="5" t="s">
        <v>4</v>
      </c>
    </row>
    <row r="2" spans="1:5">
      <c r="A2" s="7">
        <v>42191</v>
      </c>
      <c r="B2" s="9">
        <v>916.67</v>
      </c>
      <c r="C2" s="13" t="s">
        <v>15</v>
      </c>
      <c r="E2" s="15"/>
    </row>
    <row r="3" spans="1:5">
      <c r="A3" s="7">
        <v>42187</v>
      </c>
      <c r="B3" s="9">
        <v>56.68</v>
      </c>
      <c r="C3" s="11" t="s">
        <v>29</v>
      </c>
      <c r="D3" s="11" t="s">
        <v>10</v>
      </c>
      <c r="E3" s="15"/>
    </row>
    <row r="4" spans="1:5">
      <c r="A4" s="7">
        <v>42193</v>
      </c>
      <c r="B4" s="9">
        <v>174.01</v>
      </c>
      <c r="C4" s="11" t="s">
        <v>29</v>
      </c>
      <c r="D4" s="11" t="s">
        <v>11</v>
      </c>
      <c r="E4" s="15"/>
    </row>
    <row r="5" spans="1:5">
      <c r="A5" s="7">
        <v>42195</v>
      </c>
      <c r="B5" s="9">
        <v>27.45</v>
      </c>
      <c r="C5" s="11" t="s">
        <v>29</v>
      </c>
      <c r="D5" s="11" t="s">
        <v>34</v>
      </c>
      <c r="E5" s="15"/>
    </row>
    <row r="6" spans="1:5">
      <c r="A6" s="7">
        <v>42198</v>
      </c>
      <c r="B6" s="23">
        <f>175.93/2</f>
        <v>87.965000000000003</v>
      </c>
      <c r="C6" s="11" t="s">
        <v>29</v>
      </c>
      <c r="D6" s="11" t="s">
        <v>60</v>
      </c>
      <c r="E6" s="15"/>
    </row>
    <row r="7" spans="1:5">
      <c r="A7" s="7">
        <v>42201</v>
      </c>
      <c r="B7" s="9">
        <v>75</v>
      </c>
      <c r="C7" s="11" t="s">
        <v>13</v>
      </c>
      <c r="E7" s="15"/>
    </row>
    <row r="8" spans="1:5">
      <c r="A8" s="7">
        <v>42196</v>
      </c>
      <c r="B8" s="9">
        <v>96.35</v>
      </c>
      <c r="C8" s="11" t="s">
        <v>61</v>
      </c>
      <c r="D8" s="11" t="s">
        <v>62</v>
      </c>
      <c r="E8" s="15"/>
    </row>
    <row r="9" spans="1:5">
      <c r="A9" s="7">
        <v>42209</v>
      </c>
      <c r="B9" s="9">
        <v>149</v>
      </c>
      <c r="C9" s="11" t="s">
        <v>20</v>
      </c>
      <c r="D9" s="11" t="s">
        <v>8</v>
      </c>
      <c r="E9" s="15"/>
    </row>
    <row r="10" spans="1:5">
      <c r="A10" s="7">
        <v>42193</v>
      </c>
      <c r="B10" s="9">
        <v>10</v>
      </c>
      <c r="C10" s="11" t="s">
        <v>32</v>
      </c>
      <c r="D10" s="11" t="s">
        <v>63</v>
      </c>
      <c r="E10" s="15"/>
    </row>
    <row r="11" spans="1:5">
      <c r="A11" s="7">
        <v>42196</v>
      </c>
      <c r="B11" s="9">
        <v>16</v>
      </c>
      <c r="C11" s="11" t="s">
        <v>32</v>
      </c>
      <c r="D11" s="11" t="s">
        <v>64</v>
      </c>
      <c r="E11" s="15"/>
    </row>
    <row r="12" spans="1:5">
      <c r="A12" s="7">
        <v>42201</v>
      </c>
      <c r="B12" s="9">
        <v>4.87</v>
      </c>
      <c r="C12" s="11" t="s">
        <v>32</v>
      </c>
      <c r="D12" s="11" t="s">
        <v>33</v>
      </c>
      <c r="E12" s="15"/>
    </row>
    <row r="13" spans="1:5">
      <c r="A13" s="7">
        <v>42202</v>
      </c>
      <c r="B13" s="9">
        <v>2.71</v>
      </c>
      <c r="C13" s="11" t="s">
        <v>32</v>
      </c>
      <c r="D13" s="11" t="s">
        <v>33</v>
      </c>
      <c r="E13" s="15"/>
    </row>
    <row r="14" spans="1:5">
      <c r="A14" s="7">
        <v>42202</v>
      </c>
      <c r="B14" s="9">
        <v>8.65</v>
      </c>
      <c r="C14" s="11" t="s">
        <v>32</v>
      </c>
      <c r="D14" s="11" t="s">
        <v>38</v>
      </c>
      <c r="E14" s="15"/>
    </row>
    <row r="15" spans="1:5">
      <c r="A15" s="7">
        <v>42205</v>
      </c>
      <c r="B15" s="9">
        <v>18</v>
      </c>
      <c r="C15" s="11" t="s">
        <v>32</v>
      </c>
      <c r="D15" s="11"/>
      <c r="E15" s="15"/>
    </row>
    <row r="16" spans="1:5">
      <c r="A16" s="7">
        <v>42209</v>
      </c>
      <c r="B16" s="9">
        <v>3.25</v>
      </c>
      <c r="C16" s="11" t="s">
        <v>32</v>
      </c>
      <c r="D16" s="11" t="s">
        <v>33</v>
      </c>
      <c r="E16" s="15"/>
    </row>
    <row r="17" spans="1:5">
      <c r="A17" s="7">
        <v>42212</v>
      </c>
      <c r="B17" s="9">
        <v>27.9</v>
      </c>
      <c r="C17" s="11" t="s">
        <v>32</v>
      </c>
      <c r="D17" s="11" t="s">
        <v>65</v>
      </c>
      <c r="E17" s="15"/>
    </row>
    <row r="18" spans="1:5">
      <c r="A18" s="7">
        <v>42213</v>
      </c>
      <c r="B18" s="9">
        <v>11</v>
      </c>
      <c r="C18" s="11" t="s">
        <v>32</v>
      </c>
      <c r="D18" s="11" t="s">
        <v>67</v>
      </c>
      <c r="E18" s="15"/>
    </row>
    <row r="19" spans="1:5">
      <c r="A19" s="7">
        <v>42213</v>
      </c>
      <c r="B19" s="9">
        <v>9.74</v>
      </c>
      <c r="C19" s="11" t="s">
        <v>32</v>
      </c>
      <c r="D19" s="11" t="s">
        <v>33</v>
      </c>
      <c r="E19" s="15"/>
    </row>
    <row r="20" spans="1:5">
      <c r="A20" s="7">
        <v>42216</v>
      </c>
      <c r="B20" s="9">
        <v>50</v>
      </c>
      <c r="C20" s="11" t="s">
        <v>32</v>
      </c>
      <c r="D20" s="11" t="s">
        <v>70</v>
      </c>
      <c r="E20" s="15"/>
    </row>
    <row r="21" spans="1:5">
      <c r="A21" s="7">
        <v>42186</v>
      </c>
      <c r="B21" s="9">
        <v>25</v>
      </c>
      <c r="C21" s="11" t="s">
        <v>39</v>
      </c>
      <c r="D21" s="11" t="s">
        <v>43</v>
      </c>
      <c r="E21" s="15"/>
    </row>
    <row r="22" spans="1:5">
      <c r="A22" s="7">
        <v>42186</v>
      </c>
      <c r="B22" s="9">
        <v>40.76</v>
      </c>
      <c r="C22" s="11" t="s">
        <v>39</v>
      </c>
      <c r="D22" s="11" t="s">
        <v>43</v>
      </c>
      <c r="E22" s="15"/>
    </row>
    <row r="23" spans="1:5">
      <c r="A23" s="7">
        <v>42187</v>
      </c>
      <c r="B23" s="9">
        <v>24.05</v>
      </c>
      <c r="C23" s="11" t="s">
        <v>39</v>
      </c>
      <c r="D23" s="11" t="s">
        <v>40</v>
      </c>
      <c r="E23" s="15"/>
    </row>
    <row r="24" spans="1:5">
      <c r="A24" s="7">
        <v>42190</v>
      </c>
      <c r="B24" s="9">
        <v>40.119999999999997</v>
      </c>
      <c r="C24" s="11" t="s">
        <v>39</v>
      </c>
      <c r="D24" s="11" t="s">
        <v>43</v>
      </c>
      <c r="E24" s="15"/>
    </row>
    <row r="25" spans="1:5">
      <c r="A25" s="7">
        <v>42190</v>
      </c>
      <c r="B25" s="9">
        <v>5.87</v>
      </c>
      <c r="C25" s="11" t="s">
        <v>39</v>
      </c>
      <c r="D25" s="11" t="s">
        <v>43</v>
      </c>
      <c r="E25" s="15"/>
    </row>
    <row r="26" spans="1:5">
      <c r="A26" s="7">
        <v>42193</v>
      </c>
      <c r="B26" s="9">
        <v>7.03</v>
      </c>
      <c r="C26" s="11" t="s">
        <v>39</v>
      </c>
      <c r="D26" s="11" t="s">
        <v>40</v>
      </c>
      <c r="E26" s="15"/>
    </row>
    <row r="27" spans="1:5">
      <c r="A27" s="7">
        <v>42196</v>
      </c>
      <c r="B27" s="9">
        <v>35.21</v>
      </c>
      <c r="C27" s="11" t="s">
        <v>39</v>
      </c>
      <c r="D27" s="11" t="s">
        <v>40</v>
      </c>
    </row>
    <row r="28" spans="1:5">
      <c r="A28" s="7">
        <v>42201</v>
      </c>
      <c r="B28" s="9">
        <v>30.21</v>
      </c>
      <c r="C28" s="11" t="s">
        <v>39</v>
      </c>
      <c r="D28" s="11" t="s">
        <v>43</v>
      </c>
    </row>
    <row r="29" spans="1:5">
      <c r="A29" s="7">
        <v>42202</v>
      </c>
      <c r="B29" s="9">
        <v>25.02</v>
      </c>
      <c r="C29" s="11" t="s">
        <v>39</v>
      </c>
      <c r="D29" s="11" t="s">
        <v>43</v>
      </c>
    </row>
    <row r="30" spans="1:5">
      <c r="A30" s="7">
        <v>42202</v>
      </c>
      <c r="B30" s="9">
        <v>33.01</v>
      </c>
      <c r="C30" s="11" t="s">
        <v>39</v>
      </c>
      <c r="D30" s="11" t="s">
        <v>40</v>
      </c>
    </row>
    <row r="31" spans="1:5">
      <c r="A31" s="7">
        <v>42202</v>
      </c>
      <c r="B31" s="9">
        <v>8.17</v>
      </c>
      <c r="C31" s="11" t="s">
        <v>39</v>
      </c>
      <c r="D31" s="11" t="s">
        <v>43</v>
      </c>
    </row>
    <row r="32" spans="1:5">
      <c r="A32" s="7">
        <v>42202</v>
      </c>
      <c r="B32" s="9">
        <v>31.05</v>
      </c>
      <c r="C32" s="11" t="s">
        <v>39</v>
      </c>
      <c r="D32" s="11" t="s">
        <v>43</v>
      </c>
    </row>
    <row r="33" spans="1:4">
      <c r="A33" s="7">
        <v>42209</v>
      </c>
      <c r="B33" s="9">
        <v>25.33</v>
      </c>
      <c r="C33" s="11" t="s">
        <v>39</v>
      </c>
      <c r="D33" s="11" t="s">
        <v>40</v>
      </c>
    </row>
    <row r="34" spans="1:4">
      <c r="A34" s="7">
        <v>42211</v>
      </c>
      <c r="B34" s="9">
        <v>27.83</v>
      </c>
      <c r="C34" s="11" t="s">
        <v>39</v>
      </c>
      <c r="D34" s="11" t="s">
        <v>43</v>
      </c>
    </row>
    <row r="35" spans="1:4">
      <c r="A35" s="7">
        <v>42212</v>
      </c>
      <c r="B35" s="9">
        <v>6.45</v>
      </c>
      <c r="C35" s="11" t="s">
        <v>39</v>
      </c>
      <c r="D35" s="11" t="s">
        <v>43</v>
      </c>
    </row>
    <row r="36" spans="1:4">
      <c r="A36" s="7">
        <v>42212</v>
      </c>
      <c r="B36" s="9">
        <v>24.99</v>
      </c>
      <c r="C36" s="11" t="s">
        <v>39</v>
      </c>
      <c r="D36" s="11" t="s">
        <v>40</v>
      </c>
    </row>
    <row r="37" spans="1:4">
      <c r="A37" s="7">
        <v>42215</v>
      </c>
      <c r="B37" s="9">
        <v>31.5</v>
      </c>
      <c r="C37" s="11" t="s">
        <v>39</v>
      </c>
      <c r="D37" s="11" t="s">
        <v>43</v>
      </c>
    </row>
    <row r="38" spans="1:4">
      <c r="A38" s="7">
        <v>42190</v>
      </c>
      <c r="B38" s="9">
        <v>6.11</v>
      </c>
      <c r="C38" s="11" t="s">
        <v>57</v>
      </c>
      <c r="D38" s="11" t="s">
        <v>77</v>
      </c>
    </row>
    <row r="39" spans="1:4">
      <c r="A39" s="7">
        <v>42191</v>
      </c>
      <c r="B39" s="9">
        <v>2.7</v>
      </c>
      <c r="C39" s="11" t="s">
        <v>57</v>
      </c>
      <c r="D39" s="11"/>
    </row>
    <row r="40" spans="1:4">
      <c r="A40" s="7">
        <v>42191</v>
      </c>
      <c r="B40" s="9">
        <v>38.369999999999997</v>
      </c>
      <c r="C40" s="11" t="s">
        <v>57</v>
      </c>
      <c r="D40" s="11" t="s">
        <v>58</v>
      </c>
    </row>
    <row r="41" spans="1:4">
      <c r="A41" s="7">
        <v>42192</v>
      </c>
      <c r="B41" s="9">
        <v>38.14</v>
      </c>
      <c r="C41" s="11" t="s">
        <v>57</v>
      </c>
      <c r="D41" s="11" t="s">
        <v>58</v>
      </c>
    </row>
    <row r="42" spans="1:4">
      <c r="A42" s="7">
        <v>42193</v>
      </c>
      <c r="B42" s="9">
        <v>9.94</v>
      </c>
      <c r="C42" s="11" t="s">
        <v>57</v>
      </c>
      <c r="D42" s="11" t="s">
        <v>79</v>
      </c>
    </row>
    <row r="43" spans="1:4">
      <c r="A43" s="7">
        <v>42193</v>
      </c>
      <c r="B43" s="9">
        <v>6.67</v>
      </c>
      <c r="C43" s="11" t="s">
        <v>57</v>
      </c>
      <c r="D43" s="11" t="s">
        <v>80</v>
      </c>
    </row>
    <row r="44" spans="1:4">
      <c r="A44" s="7">
        <v>42193</v>
      </c>
      <c r="B44" s="9">
        <v>5.31</v>
      </c>
      <c r="C44" s="11" t="s">
        <v>57</v>
      </c>
      <c r="D44" s="11" t="s">
        <v>81</v>
      </c>
    </row>
    <row r="45" spans="1:4">
      <c r="A45" s="7">
        <v>42194</v>
      </c>
      <c r="B45" s="9">
        <v>3.05</v>
      </c>
      <c r="C45" s="11" t="s">
        <v>57</v>
      </c>
      <c r="D45" s="11"/>
    </row>
    <row r="46" spans="1:4">
      <c r="A46" s="7">
        <v>42194</v>
      </c>
      <c r="B46" s="9">
        <v>25</v>
      </c>
      <c r="C46" s="11" t="s">
        <v>57</v>
      </c>
      <c r="D46" s="11" t="s">
        <v>83</v>
      </c>
    </row>
    <row r="47" spans="1:4">
      <c r="A47" s="7">
        <v>42194</v>
      </c>
      <c r="B47" s="9">
        <f>8.72+3.65</f>
        <v>12.370000000000001</v>
      </c>
      <c r="C47" s="11" t="s">
        <v>57</v>
      </c>
      <c r="D47" s="11" t="s">
        <v>87</v>
      </c>
    </row>
    <row r="48" spans="1:4">
      <c r="A48" s="7">
        <v>42195</v>
      </c>
      <c r="B48" s="9">
        <v>48.73</v>
      </c>
      <c r="C48" s="11" t="s">
        <v>57</v>
      </c>
      <c r="D48" s="11" t="s">
        <v>58</v>
      </c>
    </row>
    <row r="49" spans="1:4">
      <c r="A49" s="7">
        <v>42195</v>
      </c>
      <c r="B49" s="9">
        <v>28.78</v>
      </c>
      <c r="C49" s="11" t="s">
        <v>57</v>
      </c>
      <c r="D49" s="11" t="s">
        <v>93</v>
      </c>
    </row>
    <row r="50" spans="1:4">
      <c r="A50" s="7">
        <v>42195</v>
      </c>
      <c r="B50" s="9">
        <v>14.8</v>
      </c>
      <c r="C50" s="11" t="s">
        <v>57</v>
      </c>
      <c r="D50" s="11" t="s">
        <v>94</v>
      </c>
    </row>
    <row r="51" spans="1:4">
      <c r="A51" s="7">
        <v>42195</v>
      </c>
      <c r="B51" s="9">
        <v>7.11</v>
      </c>
      <c r="C51" s="11" t="s">
        <v>57</v>
      </c>
      <c r="D51" s="11" t="s">
        <v>95</v>
      </c>
    </row>
    <row r="52" spans="1:4">
      <c r="A52" s="7">
        <v>42196</v>
      </c>
      <c r="B52" s="9">
        <v>61.88</v>
      </c>
      <c r="C52" s="11" t="s">
        <v>57</v>
      </c>
      <c r="D52" s="11" t="s">
        <v>58</v>
      </c>
    </row>
    <row r="53" spans="1:4">
      <c r="A53" s="7">
        <v>42198</v>
      </c>
      <c r="B53" s="9">
        <v>2.7</v>
      </c>
      <c r="C53" s="11" t="s">
        <v>57</v>
      </c>
      <c r="D53" s="11"/>
    </row>
    <row r="54" spans="1:4">
      <c r="A54" s="7">
        <v>42198</v>
      </c>
      <c r="B54" s="9">
        <v>10.199999999999999</v>
      </c>
      <c r="C54" s="11" t="s">
        <v>57</v>
      </c>
      <c r="D54" s="11" t="s">
        <v>97</v>
      </c>
    </row>
    <row r="55" spans="1:4">
      <c r="A55" s="7">
        <v>42198</v>
      </c>
      <c r="B55" s="9">
        <v>31.75</v>
      </c>
      <c r="C55" s="11" t="s">
        <v>57</v>
      </c>
      <c r="D55" s="11" t="s">
        <v>58</v>
      </c>
    </row>
    <row r="56" spans="1:4">
      <c r="A56" s="7">
        <v>42198</v>
      </c>
      <c r="B56" s="9">
        <v>4.75</v>
      </c>
      <c r="C56" s="11" t="s">
        <v>57</v>
      </c>
      <c r="D56" s="11" t="s">
        <v>98</v>
      </c>
    </row>
    <row r="57" spans="1:4">
      <c r="A57" s="7">
        <v>42201</v>
      </c>
      <c r="B57" s="9">
        <v>4.8600000000000003</v>
      </c>
      <c r="C57" s="11" t="s">
        <v>57</v>
      </c>
      <c r="D57" s="11"/>
    </row>
    <row r="58" spans="1:4">
      <c r="A58" s="7">
        <v>42201</v>
      </c>
      <c r="B58" s="9">
        <v>113.86</v>
      </c>
      <c r="C58" s="11" t="s">
        <v>57</v>
      </c>
      <c r="D58" s="11" t="s">
        <v>73</v>
      </c>
    </row>
    <row r="59" spans="1:4">
      <c r="A59" s="7">
        <v>42202</v>
      </c>
      <c r="B59" s="9">
        <v>8.42</v>
      </c>
      <c r="C59" s="11" t="s">
        <v>57</v>
      </c>
      <c r="D59" s="11" t="s">
        <v>58</v>
      </c>
    </row>
    <row r="60" spans="1:4">
      <c r="A60" s="7">
        <v>42205</v>
      </c>
      <c r="B60" s="9">
        <v>5.0999999999999996</v>
      </c>
      <c r="C60" s="11" t="s">
        <v>57</v>
      </c>
      <c r="D60" s="11" t="s">
        <v>58</v>
      </c>
    </row>
    <row r="61" spans="1:4">
      <c r="A61" s="7">
        <v>42208</v>
      </c>
      <c r="B61" s="9">
        <v>5.56</v>
      </c>
      <c r="C61" s="11" t="s">
        <v>57</v>
      </c>
      <c r="D61" s="11" t="s">
        <v>99</v>
      </c>
    </row>
    <row r="62" spans="1:4">
      <c r="A62" s="7">
        <v>42209</v>
      </c>
      <c r="B62" s="9">
        <v>6.46</v>
      </c>
      <c r="C62" s="11" t="s">
        <v>57</v>
      </c>
      <c r="D62" s="11" t="s">
        <v>58</v>
      </c>
    </row>
    <row r="63" spans="1:4">
      <c r="A63" s="7">
        <v>42209</v>
      </c>
      <c r="B63" s="9">
        <v>123.16</v>
      </c>
      <c r="C63" s="11" t="s">
        <v>57</v>
      </c>
      <c r="D63" s="11" t="s">
        <v>58</v>
      </c>
    </row>
    <row r="64" spans="1:4">
      <c r="A64" s="7">
        <v>42209</v>
      </c>
      <c r="B64" s="9">
        <v>8.64</v>
      </c>
      <c r="C64" s="11" t="s">
        <v>57</v>
      </c>
      <c r="D64" s="11" t="s">
        <v>80</v>
      </c>
    </row>
    <row r="65" spans="1:4">
      <c r="A65" s="7">
        <v>42211</v>
      </c>
      <c r="B65" s="9">
        <v>5.17</v>
      </c>
      <c r="C65" s="11" t="s">
        <v>57</v>
      </c>
      <c r="D65" s="11" t="s">
        <v>100</v>
      </c>
    </row>
    <row r="66" spans="1:4">
      <c r="A66" s="7">
        <v>42212</v>
      </c>
      <c r="B66" s="9">
        <v>18.7</v>
      </c>
      <c r="C66" s="11" t="s">
        <v>57</v>
      </c>
      <c r="D66" s="11" t="s">
        <v>58</v>
      </c>
    </row>
    <row r="67" spans="1:4">
      <c r="A67" s="7">
        <v>42212</v>
      </c>
      <c r="B67" s="9">
        <v>15.04</v>
      </c>
      <c r="C67" s="11" t="s">
        <v>57</v>
      </c>
      <c r="D67" s="11" t="s">
        <v>99</v>
      </c>
    </row>
    <row r="68" spans="1:4">
      <c r="A68" s="7">
        <v>42213</v>
      </c>
      <c r="B68" s="9">
        <v>33.909999999999997</v>
      </c>
      <c r="C68" s="11" t="s">
        <v>57</v>
      </c>
      <c r="D68" s="11" t="s">
        <v>101</v>
      </c>
    </row>
    <row r="69" spans="1:4">
      <c r="A69" s="7">
        <v>42214</v>
      </c>
      <c r="B69" s="9">
        <v>5.41</v>
      </c>
      <c r="C69" s="11" t="s">
        <v>57</v>
      </c>
      <c r="D69" s="11" t="s">
        <v>73</v>
      </c>
    </row>
    <row r="70" spans="1:4">
      <c r="A70" s="7">
        <v>42214</v>
      </c>
      <c r="B70" s="9">
        <v>3.54</v>
      </c>
      <c r="C70" s="11" t="s">
        <v>57</v>
      </c>
      <c r="D70" s="11" t="s">
        <v>80</v>
      </c>
    </row>
    <row r="71" spans="1:4">
      <c r="A71" s="7">
        <v>42215</v>
      </c>
      <c r="B71" s="9">
        <v>19.97</v>
      </c>
      <c r="C71" s="11" t="s">
        <v>57</v>
      </c>
      <c r="D71" s="11" t="s">
        <v>73</v>
      </c>
    </row>
    <row r="72" spans="1:4">
      <c r="A72" s="7">
        <v>42215</v>
      </c>
      <c r="B72" s="9">
        <v>17.57</v>
      </c>
      <c r="C72" s="11" t="s">
        <v>57</v>
      </c>
      <c r="D72" s="11" t="s">
        <v>102</v>
      </c>
    </row>
    <row r="73" spans="1:4">
      <c r="A73" s="7">
        <v>42215</v>
      </c>
      <c r="B73" s="9">
        <v>157.15</v>
      </c>
      <c r="C73" s="11" t="s">
        <v>57</v>
      </c>
      <c r="D73" s="11" t="s">
        <v>58</v>
      </c>
    </row>
    <row r="74" spans="1:4">
      <c r="A74" s="7">
        <v>42216</v>
      </c>
      <c r="B74" s="9">
        <v>7.32</v>
      </c>
      <c r="C74" s="11" t="s">
        <v>57</v>
      </c>
      <c r="D74" s="11" t="s">
        <v>99</v>
      </c>
    </row>
    <row r="75" spans="1:4">
      <c r="A75" s="7">
        <v>42198</v>
      </c>
      <c r="B75" s="9">
        <v>40.549999999999997</v>
      </c>
      <c r="C75" s="11" t="s">
        <v>89</v>
      </c>
      <c r="D75" s="13" t="s">
        <v>90</v>
      </c>
    </row>
    <row r="76" spans="1:4">
      <c r="A76" s="7">
        <v>42196</v>
      </c>
      <c r="B76" s="9">
        <v>40.96</v>
      </c>
      <c r="C76" s="11" t="s">
        <v>91</v>
      </c>
      <c r="D76" s="11" t="s">
        <v>106</v>
      </c>
    </row>
    <row r="77" spans="1:4">
      <c r="A77" s="7">
        <v>42198</v>
      </c>
      <c r="B77" s="9">
        <v>25.02</v>
      </c>
      <c r="C77" s="11" t="s">
        <v>91</v>
      </c>
      <c r="D77" s="11" t="s">
        <v>73</v>
      </c>
    </row>
    <row r="78" spans="1:4">
      <c r="A78" s="7">
        <v>42201</v>
      </c>
      <c r="B78" s="9">
        <f>10.41+18.03</f>
        <v>28.44</v>
      </c>
      <c r="C78" s="11" t="s">
        <v>91</v>
      </c>
      <c r="D78" s="11" t="s">
        <v>120</v>
      </c>
    </row>
    <row r="79" spans="1:4">
      <c r="A79" s="7">
        <v>42209</v>
      </c>
      <c r="B79" s="9">
        <v>300</v>
      </c>
      <c r="C79" s="11" t="s">
        <v>91</v>
      </c>
      <c r="D79" s="11" t="s">
        <v>121</v>
      </c>
    </row>
    <row r="80" spans="1:4">
      <c r="A80" s="7">
        <v>42209</v>
      </c>
      <c r="B80" s="9">
        <v>3.24</v>
      </c>
      <c r="C80" s="11" t="s">
        <v>91</v>
      </c>
      <c r="D80" s="11" t="s">
        <v>103</v>
      </c>
    </row>
    <row r="81" spans="1:4">
      <c r="A81" s="7">
        <v>42212</v>
      </c>
      <c r="B81" s="9">
        <v>400</v>
      </c>
      <c r="C81" s="11" t="s">
        <v>91</v>
      </c>
      <c r="D81" s="11" t="s">
        <v>123</v>
      </c>
    </row>
    <row r="82" spans="1:4">
      <c r="A82" s="7">
        <v>42212</v>
      </c>
      <c r="B82" s="23">
        <f>148.69-17.6</f>
        <v>131.09</v>
      </c>
      <c r="C82" s="11" t="s">
        <v>91</v>
      </c>
      <c r="D82" s="11" t="s">
        <v>126</v>
      </c>
    </row>
    <row r="83" spans="1:4">
      <c r="A83" s="7">
        <v>42214</v>
      </c>
      <c r="B83" s="9">
        <v>53.32</v>
      </c>
      <c r="C83" s="11" t="s">
        <v>91</v>
      </c>
      <c r="D83" s="11" t="s">
        <v>128</v>
      </c>
    </row>
    <row r="84" spans="1:4">
      <c r="A84" s="7">
        <v>42214</v>
      </c>
      <c r="B84" s="9">
        <v>45.38</v>
      </c>
      <c r="C84" s="11" t="s">
        <v>91</v>
      </c>
      <c r="D84" s="11" t="s">
        <v>128</v>
      </c>
    </row>
    <row r="85" spans="1:4">
      <c r="A85" s="7">
        <v>42216</v>
      </c>
      <c r="B85" s="9">
        <v>12.52</v>
      </c>
      <c r="C85" s="11" t="s">
        <v>91</v>
      </c>
      <c r="D85" s="11" t="s">
        <v>131</v>
      </c>
    </row>
    <row r="86" spans="1:4">
      <c r="A86" s="7">
        <v>42186</v>
      </c>
      <c r="B86" s="9">
        <v>17.39</v>
      </c>
      <c r="C86" s="11" t="s">
        <v>109</v>
      </c>
      <c r="D86" s="11" t="s">
        <v>120</v>
      </c>
    </row>
    <row r="87" spans="1:4">
      <c r="A87" s="7">
        <v>42186</v>
      </c>
      <c r="B87" s="9">
        <v>16.18</v>
      </c>
      <c r="C87" s="11" t="s">
        <v>109</v>
      </c>
      <c r="D87" s="11" t="s">
        <v>132</v>
      </c>
    </row>
    <row r="88" spans="1:4">
      <c r="A88" s="7">
        <v>42190</v>
      </c>
      <c r="B88" s="9">
        <v>7</v>
      </c>
      <c r="C88" s="11" t="s">
        <v>109</v>
      </c>
      <c r="D88" s="11" t="s">
        <v>133</v>
      </c>
    </row>
    <row r="89" spans="1:4">
      <c r="A89" s="7">
        <v>42191</v>
      </c>
      <c r="B89" s="9">
        <v>20.95</v>
      </c>
      <c r="C89" s="11" t="s">
        <v>109</v>
      </c>
      <c r="D89" s="11"/>
    </row>
    <row r="90" spans="1:4">
      <c r="A90" s="7">
        <v>42195</v>
      </c>
      <c r="B90" s="9">
        <v>14.03</v>
      </c>
      <c r="C90" s="11" t="s">
        <v>109</v>
      </c>
      <c r="D90" s="11" t="s">
        <v>134</v>
      </c>
    </row>
    <row r="91" spans="1:4">
      <c r="A91" s="7">
        <v>42201</v>
      </c>
      <c r="B91" s="9">
        <v>90</v>
      </c>
      <c r="C91" s="11" t="s">
        <v>109</v>
      </c>
      <c r="D91" s="11" t="s">
        <v>135</v>
      </c>
    </row>
    <row r="92" spans="1:4">
      <c r="A92" s="7">
        <v>42206</v>
      </c>
      <c r="B92" s="9">
        <v>24.17</v>
      </c>
      <c r="C92" s="11" t="s">
        <v>109</v>
      </c>
      <c r="D92" s="11"/>
    </row>
    <row r="93" spans="1:4">
      <c r="A93" s="7">
        <v>42206</v>
      </c>
      <c r="B93" s="9">
        <v>5.42</v>
      </c>
      <c r="C93" s="11" t="s">
        <v>109</v>
      </c>
      <c r="D93" s="11" t="s">
        <v>136</v>
      </c>
    </row>
    <row r="94" spans="1:4">
      <c r="A94" s="7">
        <v>42208</v>
      </c>
      <c r="B94" s="9">
        <v>41.14</v>
      </c>
      <c r="C94" s="11" t="s">
        <v>109</v>
      </c>
      <c r="D94" s="11"/>
    </row>
    <row r="95" spans="1:4">
      <c r="A95" s="7">
        <v>42212</v>
      </c>
      <c r="B95" s="9">
        <v>5</v>
      </c>
      <c r="C95" s="11" t="s">
        <v>109</v>
      </c>
      <c r="D95" s="11" t="s">
        <v>133</v>
      </c>
    </row>
    <row r="96" spans="1:4">
      <c r="A96" s="7">
        <v>42215</v>
      </c>
      <c r="B96" s="9">
        <v>20</v>
      </c>
      <c r="C96" s="11" t="s">
        <v>109</v>
      </c>
      <c r="D96" s="11"/>
    </row>
    <row r="97" spans="1:4">
      <c r="A97" s="7">
        <v>42216</v>
      </c>
      <c r="B97" s="9">
        <v>138.13999999999999</v>
      </c>
      <c r="C97" s="11" t="s">
        <v>109</v>
      </c>
      <c r="D97" s="11" t="s">
        <v>137</v>
      </c>
    </row>
    <row r="98" spans="1:4">
      <c r="A98" s="7">
        <v>42186</v>
      </c>
      <c r="B98" s="9">
        <v>1362.66</v>
      </c>
      <c r="C98" s="11" t="s">
        <v>122</v>
      </c>
      <c r="D98" s="11"/>
    </row>
    <row r="99" spans="1:4">
      <c r="A99" s="7">
        <v>42196</v>
      </c>
      <c r="B99" s="9">
        <v>289.17</v>
      </c>
      <c r="C99" s="11" t="s">
        <v>129</v>
      </c>
      <c r="D99" s="11" t="s">
        <v>130</v>
      </c>
    </row>
    <row r="100" spans="1:4">
      <c r="A100" s="7">
        <v>42186</v>
      </c>
      <c r="B100" s="23">
        <f>37.23+8.44</f>
        <v>45.669999999999995</v>
      </c>
      <c r="C100" s="11" t="s">
        <v>138</v>
      </c>
      <c r="D100" s="11" t="s">
        <v>141</v>
      </c>
    </row>
    <row r="101" spans="1:4">
      <c r="A101" s="7">
        <v>42186</v>
      </c>
      <c r="B101" s="9">
        <v>56.85</v>
      </c>
      <c r="C101" s="11" t="s">
        <v>138</v>
      </c>
      <c r="D101" s="11" t="s">
        <v>142</v>
      </c>
    </row>
    <row r="102" spans="1:4">
      <c r="A102" s="7">
        <v>42187</v>
      </c>
      <c r="B102" s="9">
        <v>32</v>
      </c>
      <c r="C102" s="11" t="s">
        <v>138</v>
      </c>
      <c r="D102" s="11"/>
    </row>
    <row r="103" spans="1:4">
      <c r="A103" s="7">
        <v>42187</v>
      </c>
      <c r="B103" s="9">
        <v>24.6</v>
      </c>
      <c r="C103" s="11" t="s">
        <v>138</v>
      </c>
      <c r="D103" s="11" t="s">
        <v>143</v>
      </c>
    </row>
    <row r="104" spans="1:4">
      <c r="A104" s="7">
        <v>42188</v>
      </c>
      <c r="B104" s="9">
        <v>7.28</v>
      </c>
      <c r="C104" s="11" t="s">
        <v>138</v>
      </c>
      <c r="D104" s="11" t="s">
        <v>144</v>
      </c>
    </row>
    <row r="105" spans="1:4">
      <c r="A105" s="7">
        <v>42188</v>
      </c>
      <c r="B105" s="9">
        <v>300</v>
      </c>
      <c r="C105" s="11" t="s">
        <v>138</v>
      </c>
      <c r="D105" s="11" t="s">
        <v>14</v>
      </c>
    </row>
    <row r="106" spans="1:4">
      <c r="A106" s="7">
        <v>42192</v>
      </c>
      <c r="B106" s="9">
        <v>60</v>
      </c>
      <c r="C106" s="11" t="s">
        <v>138</v>
      </c>
      <c r="D106" s="11" t="s">
        <v>145</v>
      </c>
    </row>
    <row r="107" spans="1:4">
      <c r="A107" s="7">
        <v>42192</v>
      </c>
      <c r="B107" s="9">
        <v>23.68</v>
      </c>
      <c r="C107" s="11" t="s">
        <v>138</v>
      </c>
      <c r="D107" s="11" t="s">
        <v>146</v>
      </c>
    </row>
    <row r="108" spans="1:4">
      <c r="A108" s="7">
        <v>42192</v>
      </c>
      <c r="B108" s="9">
        <v>43.8</v>
      </c>
      <c r="C108" s="11" t="s">
        <v>138</v>
      </c>
      <c r="D108" s="11" t="s">
        <v>148</v>
      </c>
    </row>
    <row r="109" spans="1:4">
      <c r="A109" s="7">
        <v>42192</v>
      </c>
      <c r="B109" s="9">
        <v>21.75</v>
      </c>
      <c r="C109" s="11" t="s">
        <v>138</v>
      </c>
      <c r="D109" s="11" t="s">
        <v>150</v>
      </c>
    </row>
    <row r="110" spans="1:4">
      <c r="A110" s="7">
        <v>42192</v>
      </c>
      <c r="B110" s="9">
        <v>36.229999999999997</v>
      </c>
      <c r="C110" s="11" t="s">
        <v>138</v>
      </c>
      <c r="D110" s="11" t="s">
        <v>153</v>
      </c>
    </row>
    <row r="111" spans="1:4">
      <c r="A111" s="7">
        <v>42193</v>
      </c>
      <c r="B111" s="9">
        <v>40</v>
      </c>
      <c r="C111" s="11" t="s">
        <v>138</v>
      </c>
      <c r="D111" s="11" t="s">
        <v>14</v>
      </c>
    </row>
    <row r="112" spans="1:4">
      <c r="A112" s="7">
        <v>42193</v>
      </c>
      <c r="B112" s="9">
        <v>37.229999999999997</v>
      </c>
      <c r="C112" s="11" t="s">
        <v>138</v>
      </c>
      <c r="D112" s="11" t="s">
        <v>154</v>
      </c>
    </row>
    <row r="113" spans="1:4">
      <c r="A113" s="7">
        <v>42194</v>
      </c>
      <c r="B113" s="9">
        <v>53.25</v>
      </c>
      <c r="C113" s="11" t="s">
        <v>138</v>
      </c>
      <c r="D113" s="11" t="s">
        <v>155</v>
      </c>
    </row>
    <row r="114" spans="1:4">
      <c r="A114" s="7">
        <v>42194</v>
      </c>
      <c r="B114" s="9">
        <v>22.37</v>
      </c>
      <c r="C114" s="11" t="s">
        <v>138</v>
      </c>
      <c r="D114" s="11" t="s">
        <v>156</v>
      </c>
    </row>
    <row r="115" spans="1:4">
      <c r="A115" s="7">
        <v>42194</v>
      </c>
      <c r="B115" s="9">
        <v>25.02</v>
      </c>
      <c r="C115" s="11" t="s">
        <v>138</v>
      </c>
      <c r="D115" s="11" t="s">
        <v>156</v>
      </c>
    </row>
    <row r="116" spans="1:4">
      <c r="A116" s="7">
        <v>42194</v>
      </c>
      <c r="B116" s="9">
        <v>28.86</v>
      </c>
      <c r="C116" s="11" t="s">
        <v>138</v>
      </c>
      <c r="D116" s="11" t="s">
        <v>156</v>
      </c>
    </row>
    <row r="117" spans="1:4">
      <c r="A117" s="7">
        <v>42194</v>
      </c>
      <c r="B117" s="9">
        <v>100</v>
      </c>
      <c r="C117" s="11" t="s">
        <v>138</v>
      </c>
      <c r="D117" s="11" t="s">
        <v>39</v>
      </c>
    </row>
    <row r="118" spans="1:4">
      <c r="A118" s="7">
        <v>42195</v>
      </c>
      <c r="B118" s="9">
        <v>62.5</v>
      </c>
      <c r="C118" s="9" t="s">
        <v>138</v>
      </c>
      <c r="D118" s="11" t="s">
        <v>14</v>
      </c>
    </row>
    <row r="119" spans="1:4">
      <c r="A119" s="7">
        <v>42195</v>
      </c>
      <c r="B119" s="9">
        <v>28.86</v>
      </c>
      <c r="C119" s="11" t="s">
        <v>138</v>
      </c>
      <c r="D119" s="11" t="s">
        <v>156</v>
      </c>
    </row>
    <row r="120" spans="1:4">
      <c r="A120" s="7">
        <v>42205</v>
      </c>
      <c r="B120" s="9">
        <v>-100</v>
      </c>
      <c r="C120" s="11" t="s">
        <v>138</v>
      </c>
      <c r="D120" s="11" t="s">
        <v>160</v>
      </c>
    </row>
    <row r="121" spans="1:4">
      <c r="A121" s="47"/>
      <c r="B121" s="23"/>
    </row>
    <row r="122" spans="1:4">
      <c r="A122" s="47"/>
      <c r="B122" s="23"/>
    </row>
    <row r="123" spans="1:4">
      <c r="A123" s="47"/>
      <c r="B123" s="23"/>
    </row>
    <row r="124" spans="1:4">
      <c r="A124" s="47"/>
      <c r="B124" s="23"/>
    </row>
    <row r="125" spans="1:4">
      <c r="A125" s="47"/>
      <c r="B125" s="23"/>
    </row>
    <row r="126" spans="1:4">
      <c r="A126" s="47"/>
      <c r="B126" s="23"/>
    </row>
    <row r="127" spans="1:4">
      <c r="A127" s="47"/>
      <c r="B127" s="23"/>
    </row>
    <row r="128" spans="1:4">
      <c r="A128" s="47"/>
      <c r="B128" s="23"/>
    </row>
    <row r="129" spans="1:2">
      <c r="A129" s="47"/>
      <c r="B129" s="23"/>
    </row>
    <row r="130" spans="1:2">
      <c r="A130" s="47"/>
      <c r="B130" s="23"/>
    </row>
    <row r="131" spans="1:2">
      <c r="A131" s="47"/>
      <c r="B131" s="23"/>
    </row>
    <row r="132" spans="1:2">
      <c r="A132" s="47"/>
      <c r="B132" s="23"/>
    </row>
    <row r="133" spans="1:2">
      <c r="A133" s="47"/>
      <c r="B133" s="23"/>
    </row>
    <row r="134" spans="1:2">
      <c r="A134" s="47"/>
      <c r="B134" s="23"/>
    </row>
    <row r="135" spans="1:2">
      <c r="A135" s="47"/>
      <c r="B135" s="23"/>
    </row>
    <row r="136" spans="1:2">
      <c r="A136" s="47"/>
      <c r="B136" s="23"/>
    </row>
    <row r="137" spans="1:2">
      <c r="A137" s="47"/>
      <c r="B137" s="23"/>
    </row>
    <row r="138" spans="1:2">
      <c r="A138" s="47"/>
      <c r="B138" s="23"/>
    </row>
    <row r="139" spans="1:2">
      <c r="A139" s="47"/>
      <c r="B139" s="23"/>
    </row>
    <row r="140" spans="1:2">
      <c r="A140" s="47"/>
      <c r="B140" s="23"/>
    </row>
    <row r="141" spans="1:2">
      <c r="A141" s="47"/>
      <c r="B141" s="23"/>
    </row>
    <row r="142" spans="1:2">
      <c r="A142" s="47"/>
      <c r="B142" s="23"/>
    </row>
    <row r="143" spans="1:2">
      <c r="A143" s="47"/>
      <c r="B143" s="23"/>
    </row>
    <row r="144" spans="1:2">
      <c r="A144" s="47"/>
      <c r="B144" s="23"/>
    </row>
    <row r="145" spans="1:2">
      <c r="A145" s="47"/>
      <c r="B145" s="23"/>
    </row>
    <row r="146" spans="1:2">
      <c r="A146" s="47"/>
      <c r="B146" s="23"/>
    </row>
    <row r="147" spans="1:2">
      <c r="A147" s="47"/>
      <c r="B147" s="23"/>
    </row>
    <row r="148" spans="1:2">
      <c r="A148" s="47"/>
      <c r="B148" s="23"/>
    </row>
    <row r="149" spans="1:2">
      <c r="A149" s="47"/>
      <c r="B149" s="23"/>
    </row>
    <row r="150" spans="1:2">
      <c r="A150" s="47"/>
      <c r="B150" s="23"/>
    </row>
    <row r="151" spans="1:2">
      <c r="A151" s="47"/>
      <c r="B151" s="23"/>
    </row>
    <row r="152" spans="1:2">
      <c r="A152" s="47"/>
      <c r="B152" s="23"/>
    </row>
    <row r="153" spans="1:2">
      <c r="A153" s="47"/>
      <c r="B153" s="23"/>
    </row>
    <row r="154" spans="1:2">
      <c r="A154" s="47"/>
      <c r="B154" s="23"/>
    </row>
    <row r="155" spans="1:2">
      <c r="A155" s="47"/>
      <c r="B155" s="23"/>
    </row>
    <row r="156" spans="1:2">
      <c r="A156" s="47"/>
      <c r="B156" s="23"/>
    </row>
    <row r="157" spans="1:2">
      <c r="A157" s="47"/>
      <c r="B157" s="23"/>
    </row>
    <row r="158" spans="1:2">
      <c r="A158" s="47"/>
      <c r="B158" s="23"/>
    </row>
    <row r="159" spans="1:2">
      <c r="A159" s="47"/>
      <c r="B159" s="23"/>
    </row>
    <row r="160" spans="1:2">
      <c r="A160" s="47"/>
      <c r="B160" s="23"/>
    </row>
    <row r="161" spans="1:2">
      <c r="A161" s="47"/>
      <c r="B161" s="23"/>
    </row>
    <row r="162" spans="1:2">
      <c r="A162" s="47"/>
      <c r="B162" s="23"/>
    </row>
    <row r="163" spans="1:2">
      <c r="A163" s="47"/>
      <c r="B163" s="23"/>
    </row>
    <row r="164" spans="1:2">
      <c r="A164" s="47"/>
      <c r="B164" s="23"/>
    </row>
    <row r="165" spans="1:2">
      <c r="A165" s="47"/>
      <c r="B165" s="23"/>
    </row>
    <row r="166" spans="1:2">
      <c r="A166" s="47"/>
      <c r="B166" s="23"/>
    </row>
    <row r="167" spans="1:2">
      <c r="A167" s="47"/>
      <c r="B167" s="23"/>
    </row>
    <row r="168" spans="1:2">
      <c r="A168" s="47"/>
      <c r="B168" s="23"/>
    </row>
    <row r="169" spans="1:2">
      <c r="A169" s="47"/>
      <c r="B169" s="23"/>
    </row>
    <row r="170" spans="1:2">
      <c r="A170" s="47"/>
      <c r="B170" s="23"/>
    </row>
    <row r="171" spans="1:2">
      <c r="A171" s="47"/>
      <c r="B171" s="23"/>
    </row>
    <row r="172" spans="1:2">
      <c r="A172" s="47"/>
      <c r="B172" s="23"/>
    </row>
    <row r="173" spans="1:2">
      <c r="A173" s="47"/>
      <c r="B173" s="23"/>
    </row>
    <row r="174" spans="1:2">
      <c r="A174" s="47"/>
      <c r="B174" s="23"/>
    </row>
    <row r="175" spans="1:2">
      <c r="A175" s="47"/>
      <c r="B175" s="23"/>
    </row>
    <row r="176" spans="1:2">
      <c r="A176" s="47"/>
      <c r="B176" s="23"/>
    </row>
    <row r="177" spans="1:2">
      <c r="A177" s="47"/>
      <c r="B177" s="23"/>
    </row>
    <row r="178" spans="1:2">
      <c r="A178" s="47"/>
      <c r="B178" s="23"/>
    </row>
    <row r="179" spans="1:2">
      <c r="A179" s="47"/>
      <c r="B179" s="23"/>
    </row>
    <row r="180" spans="1:2">
      <c r="A180" s="47"/>
      <c r="B180" s="23"/>
    </row>
    <row r="181" spans="1:2">
      <c r="A181" s="47"/>
      <c r="B181" s="23"/>
    </row>
    <row r="182" spans="1:2">
      <c r="A182" s="47"/>
      <c r="B182" s="23"/>
    </row>
    <row r="183" spans="1:2">
      <c r="A183" s="47"/>
      <c r="B183" s="23"/>
    </row>
    <row r="184" spans="1:2">
      <c r="A184" s="47"/>
      <c r="B184" s="23"/>
    </row>
    <row r="185" spans="1:2">
      <c r="A185" s="47"/>
      <c r="B185" s="23"/>
    </row>
    <row r="186" spans="1:2">
      <c r="A186" s="47"/>
      <c r="B186" s="23"/>
    </row>
    <row r="187" spans="1:2">
      <c r="A187" s="47"/>
      <c r="B187" s="23"/>
    </row>
    <row r="188" spans="1:2">
      <c r="A188" s="47"/>
      <c r="B188" s="23"/>
    </row>
    <row r="189" spans="1:2">
      <c r="A189" s="47"/>
      <c r="B189" s="23"/>
    </row>
    <row r="190" spans="1:2">
      <c r="A190" s="47"/>
      <c r="B190" s="23"/>
    </row>
    <row r="191" spans="1:2">
      <c r="A191" s="47"/>
      <c r="B191" s="23"/>
    </row>
    <row r="192" spans="1:2">
      <c r="A192" s="47"/>
      <c r="B192" s="23"/>
    </row>
    <row r="193" spans="1:2">
      <c r="A193" s="47"/>
      <c r="B193" s="23"/>
    </row>
    <row r="194" spans="1:2">
      <c r="A194" s="47"/>
      <c r="B194" s="23"/>
    </row>
    <row r="195" spans="1:2">
      <c r="A195" s="47"/>
      <c r="B195" s="23"/>
    </row>
    <row r="196" spans="1:2">
      <c r="A196" s="47"/>
      <c r="B196" s="23"/>
    </row>
    <row r="197" spans="1:2">
      <c r="A197" s="47"/>
      <c r="B197" s="23"/>
    </row>
    <row r="198" spans="1:2">
      <c r="A198" s="47"/>
      <c r="B198" s="23"/>
    </row>
    <row r="199" spans="1:2">
      <c r="A199" s="47"/>
      <c r="B199" s="23"/>
    </row>
    <row r="200" spans="1:2">
      <c r="A200" s="47"/>
      <c r="B200" s="23"/>
    </row>
    <row r="201" spans="1:2">
      <c r="A201" s="47"/>
      <c r="B201" s="23"/>
    </row>
    <row r="202" spans="1:2">
      <c r="A202" s="47"/>
      <c r="B202" s="23"/>
    </row>
    <row r="203" spans="1:2">
      <c r="A203" s="47"/>
      <c r="B203" s="23"/>
    </row>
    <row r="204" spans="1:2">
      <c r="A204" s="47"/>
      <c r="B204" s="23"/>
    </row>
    <row r="205" spans="1:2">
      <c r="A205" s="47"/>
      <c r="B205" s="23"/>
    </row>
    <row r="206" spans="1:2">
      <c r="A206" s="47"/>
      <c r="B206" s="23"/>
    </row>
    <row r="207" spans="1:2">
      <c r="A207" s="47"/>
      <c r="B207" s="23"/>
    </row>
    <row r="208" spans="1:2">
      <c r="A208" s="47"/>
      <c r="B208" s="23"/>
    </row>
    <row r="209" spans="1:2">
      <c r="A209" s="47"/>
      <c r="B209" s="23"/>
    </row>
    <row r="210" spans="1:2">
      <c r="A210" s="47"/>
      <c r="B210" s="23"/>
    </row>
    <row r="211" spans="1:2">
      <c r="A211" s="47"/>
      <c r="B211" s="23"/>
    </row>
    <row r="212" spans="1:2">
      <c r="A212" s="47"/>
      <c r="B212" s="23"/>
    </row>
    <row r="213" spans="1:2">
      <c r="A213" s="47"/>
      <c r="B213" s="23"/>
    </row>
    <row r="214" spans="1:2">
      <c r="A214" s="47"/>
      <c r="B214" s="23"/>
    </row>
    <row r="215" spans="1:2">
      <c r="A215" s="47"/>
      <c r="B215" s="23"/>
    </row>
    <row r="216" spans="1:2">
      <c r="A216" s="47"/>
      <c r="B216" s="23"/>
    </row>
    <row r="217" spans="1:2">
      <c r="A217" s="47"/>
      <c r="B217" s="23"/>
    </row>
    <row r="218" spans="1:2">
      <c r="A218" s="47"/>
      <c r="B218" s="23"/>
    </row>
    <row r="219" spans="1:2">
      <c r="A219" s="47"/>
      <c r="B219" s="23"/>
    </row>
    <row r="220" spans="1:2">
      <c r="A220" s="47"/>
      <c r="B220" s="23"/>
    </row>
    <row r="221" spans="1:2">
      <c r="A221" s="47"/>
      <c r="B221" s="23"/>
    </row>
    <row r="222" spans="1:2">
      <c r="A222" s="47"/>
      <c r="B222" s="23"/>
    </row>
    <row r="223" spans="1:2">
      <c r="A223" s="47"/>
      <c r="B223" s="23"/>
    </row>
    <row r="224" spans="1:2">
      <c r="A224" s="47"/>
      <c r="B224" s="23"/>
    </row>
    <row r="225" spans="1:2">
      <c r="A225" s="47"/>
      <c r="B225" s="23"/>
    </row>
    <row r="226" spans="1:2">
      <c r="A226" s="47"/>
      <c r="B226" s="23"/>
    </row>
    <row r="227" spans="1:2">
      <c r="A227" s="47"/>
      <c r="B227" s="23"/>
    </row>
    <row r="228" spans="1:2">
      <c r="A228" s="47"/>
      <c r="B228" s="23"/>
    </row>
    <row r="229" spans="1:2">
      <c r="A229" s="47"/>
      <c r="B229" s="23"/>
    </row>
    <row r="230" spans="1:2">
      <c r="A230" s="47"/>
      <c r="B230" s="23"/>
    </row>
    <row r="231" spans="1:2">
      <c r="A231" s="47"/>
      <c r="B231" s="23"/>
    </row>
    <row r="232" spans="1:2">
      <c r="A232" s="47"/>
      <c r="B232" s="23"/>
    </row>
    <row r="233" spans="1:2">
      <c r="A233" s="47"/>
      <c r="B233" s="23"/>
    </row>
    <row r="234" spans="1:2">
      <c r="A234" s="47"/>
      <c r="B234" s="23"/>
    </row>
    <row r="235" spans="1:2">
      <c r="A235" s="47"/>
      <c r="B235" s="23"/>
    </row>
    <row r="236" spans="1:2">
      <c r="A236" s="47"/>
      <c r="B236" s="23"/>
    </row>
    <row r="237" spans="1:2">
      <c r="A237" s="47"/>
      <c r="B237" s="23"/>
    </row>
    <row r="238" spans="1:2">
      <c r="A238" s="47"/>
      <c r="B238" s="23"/>
    </row>
    <row r="239" spans="1:2">
      <c r="A239" s="47"/>
      <c r="B239" s="23"/>
    </row>
    <row r="240" spans="1:2">
      <c r="A240" s="47"/>
      <c r="B240" s="23"/>
    </row>
    <row r="241" spans="1:2">
      <c r="A241" s="47"/>
      <c r="B241" s="23"/>
    </row>
    <row r="242" spans="1:2">
      <c r="A242" s="47"/>
      <c r="B242" s="23"/>
    </row>
    <row r="243" spans="1:2">
      <c r="A243" s="47"/>
      <c r="B243" s="23"/>
    </row>
    <row r="244" spans="1:2">
      <c r="A244" s="47"/>
      <c r="B244" s="23"/>
    </row>
    <row r="245" spans="1:2">
      <c r="A245" s="47"/>
      <c r="B245" s="23"/>
    </row>
    <row r="246" spans="1:2">
      <c r="A246" s="47"/>
      <c r="B246" s="23"/>
    </row>
    <row r="247" spans="1:2">
      <c r="A247" s="47"/>
      <c r="B247" s="23"/>
    </row>
    <row r="248" spans="1:2">
      <c r="A248" s="47"/>
      <c r="B248" s="23"/>
    </row>
    <row r="249" spans="1:2">
      <c r="A249" s="47"/>
      <c r="B249" s="23"/>
    </row>
    <row r="250" spans="1:2">
      <c r="A250" s="47"/>
      <c r="B250" s="23"/>
    </row>
    <row r="251" spans="1:2">
      <c r="A251" s="47"/>
      <c r="B251" s="23"/>
    </row>
    <row r="252" spans="1:2">
      <c r="A252" s="47"/>
      <c r="B252" s="23"/>
    </row>
    <row r="253" spans="1:2">
      <c r="A253" s="47"/>
      <c r="B253" s="23"/>
    </row>
    <row r="254" spans="1:2">
      <c r="A254" s="47"/>
      <c r="B254" s="23"/>
    </row>
    <row r="255" spans="1:2">
      <c r="A255" s="47"/>
      <c r="B255" s="23"/>
    </row>
    <row r="256" spans="1:2">
      <c r="A256" s="47"/>
      <c r="B256" s="23"/>
    </row>
    <row r="257" spans="1:2">
      <c r="A257" s="47"/>
      <c r="B257" s="23"/>
    </row>
    <row r="258" spans="1:2">
      <c r="A258" s="47"/>
      <c r="B258" s="23"/>
    </row>
    <row r="259" spans="1:2">
      <c r="A259" s="47"/>
      <c r="B259" s="23"/>
    </row>
    <row r="260" spans="1:2">
      <c r="A260" s="47"/>
      <c r="B260" s="23"/>
    </row>
    <row r="261" spans="1:2">
      <c r="A261" s="47"/>
      <c r="B261" s="23"/>
    </row>
    <row r="262" spans="1:2">
      <c r="A262" s="47"/>
      <c r="B262" s="23"/>
    </row>
    <row r="263" spans="1:2">
      <c r="A263" s="47"/>
      <c r="B263" s="23"/>
    </row>
    <row r="264" spans="1:2">
      <c r="A264" s="47"/>
      <c r="B264" s="23"/>
    </row>
    <row r="265" spans="1:2">
      <c r="A265" s="47"/>
      <c r="B265" s="23"/>
    </row>
    <row r="266" spans="1:2">
      <c r="A266" s="47"/>
      <c r="B266" s="23"/>
    </row>
    <row r="267" spans="1:2">
      <c r="A267" s="47"/>
      <c r="B267" s="23"/>
    </row>
    <row r="268" spans="1:2">
      <c r="A268" s="47"/>
      <c r="B268" s="23"/>
    </row>
    <row r="269" spans="1:2">
      <c r="A269" s="47"/>
      <c r="B269" s="23"/>
    </row>
    <row r="270" spans="1:2">
      <c r="A270" s="47"/>
      <c r="B270" s="23"/>
    </row>
    <row r="271" spans="1:2">
      <c r="A271" s="47"/>
      <c r="B271" s="23"/>
    </row>
    <row r="272" spans="1:2">
      <c r="A272" s="47"/>
      <c r="B272" s="23"/>
    </row>
    <row r="273" spans="1:2">
      <c r="A273" s="47"/>
      <c r="B273" s="23"/>
    </row>
    <row r="274" spans="1:2">
      <c r="A274" s="47"/>
      <c r="B274" s="23"/>
    </row>
    <row r="275" spans="1:2">
      <c r="A275" s="47"/>
      <c r="B275" s="23"/>
    </row>
    <row r="276" spans="1:2">
      <c r="A276" s="47"/>
      <c r="B276" s="23"/>
    </row>
    <row r="277" spans="1:2">
      <c r="A277" s="47"/>
      <c r="B277" s="23"/>
    </row>
    <row r="278" spans="1:2">
      <c r="A278" s="47"/>
      <c r="B278" s="23"/>
    </row>
    <row r="279" spans="1:2">
      <c r="A279" s="47"/>
      <c r="B279" s="23"/>
    </row>
    <row r="280" spans="1:2">
      <c r="A280" s="47"/>
      <c r="B280" s="23"/>
    </row>
    <row r="281" spans="1:2">
      <c r="A281" s="47"/>
      <c r="B281" s="23"/>
    </row>
    <row r="282" spans="1:2">
      <c r="A282" s="47"/>
      <c r="B282" s="23"/>
    </row>
    <row r="283" spans="1:2">
      <c r="A283" s="47"/>
      <c r="B283" s="23"/>
    </row>
    <row r="284" spans="1:2">
      <c r="A284" s="47"/>
      <c r="B284" s="23"/>
    </row>
    <row r="285" spans="1:2">
      <c r="A285" s="47"/>
      <c r="B285" s="23"/>
    </row>
    <row r="286" spans="1:2">
      <c r="A286" s="47"/>
      <c r="B286" s="23"/>
    </row>
    <row r="287" spans="1:2">
      <c r="A287" s="47"/>
      <c r="B287" s="23"/>
    </row>
    <row r="288" spans="1:2">
      <c r="A288" s="47"/>
      <c r="B288" s="23"/>
    </row>
    <row r="289" spans="1:2">
      <c r="A289" s="47"/>
      <c r="B289" s="23"/>
    </row>
    <row r="290" spans="1:2">
      <c r="A290" s="47"/>
      <c r="B290" s="23"/>
    </row>
    <row r="291" spans="1:2">
      <c r="A291" s="47"/>
      <c r="B291" s="23"/>
    </row>
    <row r="292" spans="1:2">
      <c r="A292" s="47"/>
      <c r="B292" s="23"/>
    </row>
    <row r="293" spans="1:2">
      <c r="A293" s="47"/>
      <c r="B293" s="23"/>
    </row>
    <row r="294" spans="1:2">
      <c r="A294" s="47"/>
      <c r="B294" s="23"/>
    </row>
    <row r="295" spans="1:2">
      <c r="A295" s="47"/>
      <c r="B295" s="23"/>
    </row>
    <row r="296" spans="1:2">
      <c r="A296" s="47"/>
      <c r="B296" s="23"/>
    </row>
    <row r="297" spans="1:2">
      <c r="A297" s="47"/>
      <c r="B297" s="23"/>
    </row>
    <row r="298" spans="1:2">
      <c r="A298" s="47"/>
      <c r="B298" s="23"/>
    </row>
    <row r="299" spans="1:2">
      <c r="A299" s="47"/>
      <c r="B299" s="23"/>
    </row>
    <row r="300" spans="1:2">
      <c r="A300" s="47"/>
      <c r="B300" s="23"/>
    </row>
    <row r="301" spans="1:2">
      <c r="A301" s="47"/>
      <c r="B301" s="23"/>
    </row>
    <row r="302" spans="1:2">
      <c r="A302" s="47"/>
      <c r="B302" s="23"/>
    </row>
    <row r="303" spans="1:2">
      <c r="A303" s="47"/>
      <c r="B303" s="23"/>
    </row>
    <row r="304" spans="1:2">
      <c r="A304" s="47"/>
      <c r="B304" s="23"/>
    </row>
    <row r="305" spans="1:2">
      <c r="A305" s="47"/>
      <c r="B305" s="23"/>
    </row>
    <row r="306" spans="1:2">
      <c r="A306" s="47"/>
      <c r="B306" s="23"/>
    </row>
    <row r="307" spans="1:2">
      <c r="A307" s="47"/>
      <c r="B307" s="23"/>
    </row>
    <row r="308" spans="1:2">
      <c r="A308" s="47"/>
      <c r="B308" s="23"/>
    </row>
    <row r="309" spans="1:2">
      <c r="A309" s="47"/>
      <c r="B309" s="23"/>
    </row>
    <row r="310" spans="1:2">
      <c r="A310" s="47"/>
      <c r="B310" s="23"/>
    </row>
    <row r="311" spans="1:2">
      <c r="A311" s="47"/>
      <c r="B311" s="23"/>
    </row>
    <row r="312" spans="1:2">
      <c r="A312" s="47"/>
      <c r="B312" s="23"/>
    </row>
    <row r="313" spans="1:2">
      <c r="A313" s="47"/>
      <c r="B313" s="23"/>
    </row>
    <row r="314" spans="1:2">
      <c r="A314" s="47"/>
      <c r="B314" s="23"/>
    </row>
    <row r="315" spans="1:2">
      <c r="A315" s="47"/>
      <c r="B315" s="23"/>
    </row>
    <row r="316" spans="1:2">
      <c r="A316" s="47"/>
      <c r="B316" s="23"/>
    </row>
    <row r="317" spans="1:2">
      <c r="A317" s="47"/>
      <c r="B317" s="23"/>
    </row>
    <row r="318" spans="1:2">
      <c r="A318" s="47"/>
      <c r="B318" s="23"/>
    </row>
    <row r="319" spans="1:2">
      <c r="A319" s="47"/>
      <c r="B319" s="23"/>
    </row>
    <row r="320" spans="1:2">
      <c r="A320" s="47"/>
      <c r="B320" s="23"/>
    </row>
    <row r="321" spans="1:2">
      <c r="A321" s="47"/>
      <c r="B321" s="23"/>
    </row>
    <row r="322" spans="1:2">
      <c r="A322" s="47"/>
      <c r="B322" s="23"/>
    </row>
    <row r="323" spans="1:2">
      <c r="A323" s="47"/>
      <c r="B323" s="23"/>
    </row>
    <row r="324" spans="1:2">
      <c r="A324" s="47"/>
      <c r="B324" s="23"/>
    </row>
    <row r="325" spans="1:2">
      <c r="A325" s="47"/>
      <c r="B325" s="23"/>
    </row>
    <row r="326" spans="1:2">
      <c r="A326" s="47"/>
      <c r="B326" s="23"/>
    </row>
    <row r="327" spans="1:2">
      <c r="A327" s="47"/>
      <c r="B327" s="23"/>
    </row>
    <row r="328" spans="1:2">
      <c r="A328" s="47"/>
      <c r="B328" s="23"/>
    </row>
    <row r="329" spans="1:2">
      <c r="A329" s="47"/>
      <c r="B329" s="23"/>
    </row>
    <row r="330" spans="1:2">
      <c r="A330" s="47"/>
      <c r="B330" s="23"/>
    </row>
    <row r="331" spans="1:2">
      <c r="A331" s="47"/>
      <c r="B331" s="23"/>
    </row>
    <row r="332" spans="1:2">
      <c r="A332" s="47"/>
      <c r="B332" s="23"/>
    </row>
    <row r="333" spans="1:2">
      <c r="A333" s="47"/>
      <c r="B333" s="23"/>
    </row>
    <row r="334" spans="1:2">
      <c r="A334" s="47"/>
      <c r="B334" s="23"/>
    </row>
    <row r="335" spans="1:2">
      <c r="A335" s="47"/>
      <c r="B335" s="23"/>
    </row>
    <row r="336" spans="1:2">
      <c r="A336" s="47"/>
      <c r="B336" s="23"/>
    </row>
    <row r="337" spans="1:2">
      <c r="A337" s="47"/>
      <c r="B337" s="23"/>
    </row>
    <row r="338" spans="1:2">
      <c r="A338" s="47"/>
      <c r="B338" s="23"/>
    </row>
    <row r="339" spans="1:2">
      <c r="A339" s="47"/>
      <c r="B339" s="23"/>
    </row>
    <row r="340" spans="1:2">
      <c r="A340" s="47"/>
      <c r="B340" s="23"/>
    </row>
    <row r="341" spans="1:2">
      <c r="A341" s="47"/>
      <c r="B341" s="23"/>
    </row>
    <row r="342" spans="1:2">
      <c r="A342" s="47"/>
      <c r="B342" s="23"/>
    </row>
    <row r="343" spans="1:2">
      <c r="A343" s="47"/>
      <c r="B343" s="23"/>
    </row>
    <row r="344" spans="1:2">
      <c r="A344" s="47"/>
      <c r="B344" s="23"/>
    </row>
    <row r="345" spans="1:2">
      <c r="A345" s="47"/>
      <c r="B345" s="23"/>
    </row>
    <row r="346" spans="1:2">
      <c r="A346" s="47"/>
      <c r="B346" s="23"/>
    </row>
    <row r="347" spans="1:2">
      <c r="A347" s="47"/>
      <c r="B347" s="23"/>
    </row>
    <row r="348" spans="1:2">
      <c r="A348" s="47"/>
      <c r="B348" s="23"/>
    </row>
    <row r="349" spans="1:2">
      <c r="A349" s="47"/>
      <c r="B349" s="23"/>
    </row>
    <row r="350" spans="1:2">
      <c r="A350" s="47"/>
      <c r="B350" s="23"/>
    </row>
    <row r="351" spans="1:2">
      <c r="A351" s="47"/>
      <c r="B351" s="23"/>
    </row>
    <row r="352" spans="1:2">
      <c r="A352" s="47"/>
      <c r="B352" s="23"/>
    </row>
    <row r="353" spans="1:2">
      <c r="A353" s="47"/>
      <c r="B353" s="23"/>
    </row>
    <row r="354" spans="1:2">
      <c r="A354" s="47"/>
      <c r="B354" s="23"/>
    </row>
    <row r="355" spans="1:2">
      <c r="A355" s="47"/>
      <c r="B355" s="23"/>
    </row>
    <row r="356" spans="1:2">
      <c r="A356" s="47"/>
      <c r="B356" s="23"/>
    </row>
    <row r="357" spans="1:2">
      <c r="A357" s="47"/>
      <c r="B357" s="23"/>
    </row>
    <row r="358" spans="1:2">
      <c r="A358" s="47"/>
      <c r="B358" s="23"/>
    </row>
    <row r="359" spans="1:2">
      <c r="A359" s="47"/>
      <c r="B359" s="23"/>
    </row>
    <row r="360" spans="1:2">
      <c r="A360" s="47"/>
      <c r="B360" s="23"/>
    </row>
    <row r="361" spans="1:2">
      <c r="A361" s="47"/>
      <c r="B361" s="23"/>
    </row>
    <row r="362" spans="1:2">
      <c r="A362" s="47"/>
      <c r="B362" s="23"/>
    </row>
    <row r="363" spans="1:2">
      <c r="A363" s="47"/>
      <c r="B363" s="23"/>
    </row>
    <row r="364" spans="1:2">
      <c r="A364" s="47"/>
      <c r="B364" s="23"/>
    </row>
    <row r="365" spans="1:2">
      <c r="A365" s="47"/>
      <c r="B365" s="23"/>
    </row>
    <row r="366" spans="1:2">
      <c r="A366" s="47"/>
      <c r="B366" s="23"/>
    </row>
    <row r="367" spans="1:2">
      <c r="A367" s="47"/>
      <c r="B367" s="23"/>
    </row>
    <row r="368" spans="1:2">
      <c r="A368" s="47"/>
      <c r="B368" s="23"/>
    </row>
    <row r="369" spans="1:2">
      <c r="A369" s="47"/>
      <c r="B369" s="23"/>
    </row>
    <row r="370" spans="1:2">
      <c r="A370" s="47"/>
      <c r="B370" s="23"/>
    </row>
    <row r="371" spans="1:2">
      <c r="A371" s="47"/>
      <c r="B371" s="23"/>
    </row>
    <row r="372" spans="1:2">
      <c r="A372" s="47"/>
      <c r="B372" s="23"/>
    </row>
    <row r="373" spans="1:2">
      <c r="A373" s="47"/>
      <c r="B373" s="23"/>
    </row>
    <row r="374" spans="1:2">
      <c r="A374" s="47"/>
      <c r="B374" s="23"/>
    </row>
    <row r="375" spans="1:2">
      <c r="A375" s="47"/>
      <c r="B375" s="23"/>
    </row>
    <row r="376" spans="1:2">
      <c r="A376" s="47"/>
      <c r="B376" s="23"/>
    </row>
    <row r="377" spans="1:2">
      <c r="A377" s="47"/>
      <c r="B377" s="23"/>
    </row>
    <row r="378" spans="1:2">
      <c r="A378" s="47"/>
      <c r="B378" s="23"/>
    </row>
    <row r="379" spans="1:2">
      <c r="A379" s="47"/>
      <c r="B379" s="23"/>
    </row>
    <row r="380" spans="1:2">
      <c r="A380" s="47"/>
      <c r="B380" s="23"/>
    </row>
    <row r="381" spans="1:2">
      <c r="A381" s="47"/>
      <c r="B381" s="23"/>
    </row>
    <row r="382" spans="1:2">
      <c r="A382" s="47"/>
      <c r="B382" s="23"/>
    </row>
    <row r="383" spans="1:2">
      <c r="A383" s="47"/>
      <c r="B383" s="23"/>
    </row>
    <row r="384" spans="1:2">
      <c r="A384" s="47"/>
      <c r="B384" s="23"/>
    </row>
    <row r="385" spans="1:2">
      <c r="A385" s="47"/>
      <c r="B385" s="23"/>
    </row>
    <row r="386" spans="1:2">
      <c r="A386" s="47"/>
      <c r="B386" s="23"/>
    </row>
    <row r="387" spans="1:2">
      <c r="A387" s="47"/>
      <c r="B387" s="23"/>
    </row>
    <row r="388" spans="1:2">
      <c r="A388" s="47"/>
      <c r="B388" s="23"/>
    </row>
    <row r="389" spans="1:2">
      <c r="A389" s="47"/>
      <c r="B389" s="23"/>
    </row>
    <row r="390" spans="1:2">
      <c r="A390" s="47"/>
      <c r="B390" s="23"/>
    </row>
    <row r="391" spans="1:2">
      <c r="A391" s="47"/>
      <c r="B391" s="23"/>
    </row>
    <row r="392" spans="1:2">
      <c r="A392" s="47"/>
      <c r="B392" s="23"/>
    </row>
    <row r="393" spans="1:2">
      <c r="A393" s="47"/>
      <c r="B393" s="23"/>
    </row>
    <row r="394" spans="1:2">
      <c r="A394" s="47"/>
      <c r="B394" s="23"/>
    </row>
    <row r="395" spans="1:2">
      <c r="A395" s="47"/>
      <c r="B395" s="23"/>
    </row>
    <row r="396" spans="1:2">
      <c r="A396" s="47"/>
      <c r="B396" s="23"/>
    </row>
    <row r="397" spans="1:2">
      <c r="A397" s="47"/>
      <c r="B397" s="23"/>
    </row>
    <row r="398" spans="1:2">
      <c r="A398" s="47"/>
      <c r="B398" s="23"/>
    </row>
    <row r="399" spans="1:2">
      <c r="A399" s="47"/>
      <c r="B399" s="23"/>
    </row>
    <row r="400" spans="1:2">
      <c r="A400" s="47"/>
      <c r="B400" s="23"/>
    </row>
    <row r="401" spans="1:2">
      <c r="A401" s="47"/>
      <c r="B401" s="23"/>
    </row>
    <row r="402" spans="1:2">
      <c r="A402" s="47"/>
      <c r="B402" s="23"/>
    </row>
    <row r="403" spans="1:2">
      <c r="A403" s="47"/>
      <c r="B403" s="23"/>
    </row>
    <row r="404" spans="1:2">
      <c r="A404" s="47"/>
      <c r="B404" s="23"/>
    </row>
    <row r="405" spans="1:2">
      <c r="A405" s="47"/>
      <c r="B405" s="23"/>
    </row>
    <row r="406" spans="1:2">
      <c r="A406" s="47"/>
      <c r="B406" s="23"/>
    </row>
    <row r="407" spans="1:2">
      <c r="A407" s="47"/>
      <c r="B407" s="23"/>
    </row>
    <row r="408" spans="1:2">
      <c r="A408" s="47"/>
      <c r="B408" s="23"/>
    </row>
    <row r="409" spans="1:2">
      <c r="A409" s="47"/>
      <c r="B409" s="23"/>
    </row>
    <row r="410" spans="1:2">
      <c r="A410" s="47"/>
      <c r="B410" s="23"/>
    </row>
    <row r="411" spans="1:2">
      <c r="A411" s="47"/>
      <c r="B411" s="23"/>
    </row>
    <row r="412" spans="1:2">
      <c r="A412" s="47"/>
      <c r="B412" s="23"/>
    </row>
    <row r="413" spans="1:2">
      <c r="A413" s="47"/>
      <c r="B413" s="23"/>
    </row>
    <row r="414" spans="1:2">
      <c r="A414" s="47"/>
      <c r="B414" s="23"/>
    </row>
    <row r="415" spans="1:2">
      <c r="A415" s="47"/>
      <c r="B415" s="23"/>
    </row>
    <row r="416" spans="1:2">
      <c r="A416" s="47"/>
      <c r="B416" s="23"/>
    </row>
    <row r="417" spans="1:2">
      <c r="A417" s="47"/>
      <c r="B417" s="23"/>
    </row>
    <row r="418" spans="1:2">
      <c r="A418" s="47"/>
      <c r="B418" s="23"/>
    </row>
    <row r="419" spans="1:2">
      <c r="A419" s="47"/>
      <c r="B419" s="23"/>
    </row>
    <row r="420" spans="1:2">
      <c r="A420" s="47"/>
      <c r="B420" s="23"/>
    </row>
    <row r="421" spans="1:2">
      <c r="A421" s="47"/>
      <c r="B421" s="23"/>
    </row>
    <row r="422" spans="1:2">
      <c r="A422" s="47"/>
      <c r="B422" s="23"/>
    </row>
    <row r="423" spans="1:2">
      <c r="A423" s="47"/>
      <c r="B423" s="23"/>
    </row>
    <row r="424" spans="1:2">
      <c r="A424" s="47"/>
      <c r="B424" s="23"/>
    </row>
    <row r="425" spans="1:2">
      <c r="A425" s="47"/>
      <c r="B425" s="23"/>
    </row>
    <row r="426" spans="1:2">
      <c r="A426" s="47"/>
      <c r="B426" s="23"/>
    </row>
    <row r="427" spans="1:2">
      <c r="A427" s="47"/>
      <c r="B427" s="23"/>
    </row>
    <row r="428" spans="1:2">
      <c r="A428" s="47"/>
      <c r="B428" s="23"/>
    </row>
    <row r="429" spans="1:2">
      <c r="A429" s="47"/>
      <c r="B429" s="23"/>
    </row>
    <row r="430" spans="1:2">
      <c r="A430" s="47"/>
      <c r="B430" s="23"/>
    </row>
    <row r="431" spans="1:2">
      <c r="A431" s="47"/>
      <c r="B431" s="23"/>
    </row>
    <row r="432" spans="1:2">
      <c r="A432" s="47"/>
      <c r="B432" s="23"/>
    </row>
    <row r="433" spans="1:2">
      <c r="A433" s="47"/>
      <c r="B433" s="23"/>
    </row>
    <row r="434" spans="1:2">
      <c r="A434" s="47"/>
      <c r="B434" s="23"/>
    </row>
    <row r="435" spans="1:2">
      <c r="A435" s="47"/>
      <c r="B435" s="23"/>
    </row>
    <row r="436" spans="1:2">
      <c r="A436" s="47"/>
      <c r="B436" s="23"/>
    </row>
    <row r="437" spans="1:2">
      <c r="A437" s="47"/>
      <c r="B437" s="23"/>
    </row>
    <row r="438" spans="1:2">
      <c r="A438" s="47"/>
      <c r="B438" s="23"/>
    </row>
    <row r="439" spans="1:2">
      <c r="A439" s="47"/>
      <c r="B439" s="23"/>
    </row>
    <row r="440" spans="1:2">
      <c r="A440" s="47"/>
      <c r="B440" s="23"/>
    </row>
    <row r="441" spans="1:2">
      <c r="A441" s="47"/>
      <c r="B441" s="23"/>
    </row>
    <row r="442" spans="1:2">
      <c r="A442" s="47"/>
      <c r="B442" s="23"/>
    </row>
    <row r="443" spans="1:2">
      <c r="A443" s="47"/>
      <c r="B443" s="23"/>
    </row>
    <row r="444" spans="1:2">
      <c r="A444" s="47"/>
      <c r="B444" s="23"/>
    </row>
    <row r="445" spans="1:2">
      <c r="A445" s="47"/>
      <c r="B445" s="23"/>
    </row>
    <row r="446" spans="1:2">
      <c r="A446" s="47"/>
      <c r="B446" s="23"/>
    </row>
    <row r="447" spans="1:2">
      <c r="A447" s="47"/>
      <c r="B447" s="23"/>
    </row>
    <row r="448" spans="1:2">
      <c r="A448" s="47"/>
      <c r="B448" s="23"/>
    </row>
    <row r="449" spans="1:2">
      <c r="A449" s="47"/>
      <c r="B449" s="23"/>
    </row>
    <row r="450" spans="1:2">
      <c r="A450" s="47"/>
      <c r="B450" s="23"/>
    </row>
    <row r="451" spans="1:2">
      <c r="A451" s="47"/>
      <c r="B451" s="23"/>
    </row>
    <row r="452" spans="1:2">
      <c r="A452" s="47"/>
      <c r="B452" s="23"/>
    </row>
    <row r="453" spans="1:2">
      <c r="A453" s="47"/>
      <c r="B453" s="23"/>
    </row>
    <row r="454" spans="1:2">
      <c r="A454" s="47"/>
      <c r="B454" s="23"/>
    </row>
    <row r="455" spans="1:2">
      <c r="A455" s="47"/>
      <c r="B455" s="23"/>
    </row>
    <row r="456" spans="1:2">
      <c r="A456" s="47"/>
      <c r="B456" s="23"/>
    </row>
    <row r="457" spans="1:2">
      <c r="A457" s="47"/>
      <c r="B457" s="23"/>
    </row>
    <row r="458" spans="1:2">
      <c r="A458" s="47"/>
      <c r="B458" s="23"/>
    </row>
    <row r="459" spans="1:2">
      <c r="A459" s="47"/>
      <c r="B459" s="23"/>
    </row>
    <row r="460" spans="1:2">
      <c r="A460" s="47"/>
      <c r="B460" s="23"/>
    </row>
    <row r="461" spans="1:2">
      <c r="A461" s="47"/>
      <c r="B461" s="23"/>
    </row>
    <row r="462" spans="1:2">
      <c r="A462" s="47"/>
      <c r="B462" s="23"/>
    </row>
    <row r="463" spans="1:2">
      <c r="A463" s="47"/>
      <c r="B463" s="23"/>
    </row>
    <row r="464" spans="1:2">
      <c r="A464" s="47"/>
      <c r="B464" s="23"/>
    </row>
    <row r="465" spans="1:2">
      <c r="A465" s="47"/>
      <c r="B465" s="23"/>
    </row>
    <row r="466" spans="1:2">
      <c r="A466" s="47"/>
      <c r="B466" s="23"/>
    </row>
    <row r="467" spans="1:2">
      <c r="A467" s="47"/>
      <c r="B467" s="23"/>
    </row>
    <row r="468" spans="1:2">
      <c r="A468" s="47"/>
      <c r="B468" s="23"/>
    </row>
    <row r="469" spans="1:2">
      <c r="A469" s="47"/>
      <c r="B469" s="23"/>
    </row>
    <row r="470" spans="1:2">
      <c r="A470" s="47"/>
      <c r="B470" s="23"/>
    </row>
    <row r="471" spans="1:2">
      <c r="A471" s="47"/>
      <c r="B471" s="23"/>
    </row>
    <row r="472" spans="1:2">
      <c r="A472" s="47"/>
      <c r="B472" s="23"/>
    </row>
    <row r="473" spans="1:2">
      <c r="A473" s="47"/>
      <c r="B473" s="23"/>
    </row>
    <row r="474" spans="1:2">
      <c r="A474" s="47"/>
      <c r="B474" s="23"/>
    </row>
    <row r="475" spans="1:2">
      <c r="A475" s="47"/>
      <c r="B475" s="23"/>
    </row>
    <row r="476" spans="1:2">
      <c r="A476" s="47"/>
      <c r="B476" s="23"/>
    </row>
    <row r="477" spans="1:2">
      <c r="A477" s="47"/>
      <c r="B477" s="23"/>
    </row>
    <row r="478" spans="1:2">
      <c r="A478" s="47"/>
      <c r="B478" s="23"/>
    </row>
    <row r="479" spans="1:2">
      <c r="A479" s="47"/>
      <c r="B479" s="23"/>
    </row>
    <row r="480" spans="1:2">
      <c r="A480" s="47"/>
      <c r="B480" s="23"/>
    </row>
    <row r="481" spans="1:2">
      <c r="A481" s="47"/>
      <c r="B481" s="23"/>
    </row>
    <row r="482" spans="1:2">
      <c r="A482" s="47"/>
      <c r="B482" s="23"/>
    </row>
    <row r="483" spans="1:2">
      <c r="A483" s="47"/>
      <c r="B483" s="23"/>
    </row>
    <row r="484" spans="1:2">
      <c r="A484" s="47"/>
      <c r="B484" s="23"/>
    </row>
    <row r="485" spans="1:2">
      <c r="A485" s="47"/>
      <c r="B485" s="23"/>
    </row>
    <row r="486" spans="1:2">
      <c r="A486" s="47"/>
      <c r="B486" s="23"/>
    </row>
    <row r="487" spans="1:2">
      <c r="A487" s="47"/>
      <c r="B487" s="23"/>
    </row>
    <row r="488" spans="1:2">
      <c r="A488" s="47"/>
      <c r="B488" s="23"/>
    </row>
    <row r="489" spans="1:2">
      <c r="A489" s="47"/>
      <c r="B489" s="23"/>
    </row>
    <row r="490" spans="1:2">
      <c r="A490" s="47"/>
      <c r="B490" s="23"/>
    </row>
    <row r="491" spans="1:2">
      <c r="A491" s="47"/>
      <c r="B491" s="23"/>
    </row>
    <row r="492" spans="1:2">
      <c r="A492" s="47"/>
      <c r="B492" s="23"/>
    </row>
    <row r="493" spans="1:2">
      <c r="A493" s="47"/>
      <c r="B493" s="23"/>
    </row>
    <row r="494" spans="1:2">
      <c r="A494" s="47"/>
      <c r="B494" s="23"/>
    </row>
    <row r="495" spans="1:2">
      <c r="A495" s="47"/>
      <c r="B495" s="23"/>
    </row>
    <row r="496" spans="1:2">
      <c r="A496" s="47"/>
      <c r="B496" s="23"/>
    </row>
    <row r="497" spans="1:2">
      <c r="A497" s="47"/>
      <c r="B497" s="23"/>
    </row>
    <row r="498" spans="1:2">
      <c r="A498" s="47"/>
      <c r="B498" s="23"/>
    </row>
    <row r="499" spans="1:2">
      <c r="A499" s="47"/>
      <c r="B499" s="23"/>
    </row>
    <row r="500" spans="1:2">
      <c r="A500" s="47"/>
      <c r="B500" s="23"/>
    </row>
    <row r="501" spans="1:2">
      <c r="A501" s="47"/>
      <c r="B501" s="23"/>
    </row>
    <row r="502" spans="1:2">
      <c r="A502" s="47"/>
      <c r="B502" s="23"/>
    </row>
    <row r="503" spans="1:2">
      <c r="A503" s="47"/>
      <c r="B503" s="23"/>
    </row>
    <row r="504" spans="1:2">
      <c r="A504" s="47"/>
      <c r="B504" s="23"/>
    </row>
    <row r="505" spans="1:2">
      <c r="A505" s="47"/>
      <c r="B505" s="23"/>
    </row>
    <row r="506" spans="1:2">
      <c r="A506" s="47"/>
      <c r="B506" s="23"/>
    </row>
    <row r="507" spans="1:2">
      <c r="A507" s="47"/>
      <c r="B507" s="23"/>
    </row>
    <row r="508" spans="1:2">
      <c r="A508" s="47"/>
      <c r="B508" s="23"/>
    </row>
    <row r="509" spans="1:2">
      <c r="A509" s="47"/>
      <c r="B509" s="23"/>
    </row>
    <row r="510" spans="1:2">
      <c r="A510" s="47"/>
      <c r="B510" s="23"/>
    </row>
    <row r="511" spans="1:2">
      <c r="A511" s="47"/>
      <c r="B511" s="23"/>
    </row>
    <row r="512" spans="1:2">
      <c r="A512" s="47"/>
      <c r="B512" s="23"/>
    </row>
    <row r="513" spans="1:2">
      <c r="A513" s="47"/>
      <c r="B513" s="23"/>
    </row>
    <row r="514" spans="1:2">
      <c r="A514" s="47"/>
      <c r="B514" s="23"/>
    </row>
    <row r="515" spans="1:2">
      <c r="A515" s="47"/>
      <c r="B515" s="23"/>
    </row>
    <row r="516" spans="1:2">
      <c r="A516" s="47"/>
      <c r="B516" s="23"/>
    </row>
    <row r="517" spans="1:2">
      <c r="A517" s="47"/>
      <c r="B517" s="23"/>
    </row>
    <row r="518" spans="1:2">
      <c r="A518" s="47"/>
      <c r="B518" s="23"/>
    </row>
    <row r="519" spans="1:2">
      <c r="A519" s="47"/>
      <c r="B519" s="23"/>
    </row>
    <row r="520" spans="1:2">
      <c r="A520" s="47"/>
      <c r="B520" s="23"/>
    </row>
    <row r="521" spans="1:2">
      <c r="A521" s="47"/>
      <c r="B521" s="23"/>
    </row>
    <row r="522" spans="1:2">
      <c r="A522" s="47"/>
      <c r="B522" s="23"/>
    </row>
    <row r="523" spans="1:2">
      <c r="A523" s="47"/>
      <c r="B523" s="23"/>
    </row>
    <row r="524" spans="1:2">
      <c r="A524" s="47"/>
      <c r="B524" s="23"/>
    </row>
    <row r="525" spans="1:2">
      <c r="A525" s="47"/>
      <c r="B525" s="23"/>
    </row>
    <row r="526" spans="1:2">
      <c r="A526" s="47"/>
      <c r="B526" s="23"/>
    </row>
    <row r="527" spans="1:2">
      <c r="A527" s="47"/>
      <c r="B527" s="23"/>
    </row>
    <row r="528" spans="1:2">
      <c r="A528" s="47"/>
      <c r="B528" s="23"/>
    </row>
    <row r="529" spans="1:2">
      <c r="A529" s="47"/>
      <c r="B529" s="23"/>
    </row>
    <row r="530" spans="1:2">
      <c r="A530" s="47"/>
      <c r="B530" s="23"/>
    </row>
    <row r="531" spans="1:2">
      <c r="A531" s="47"/>
      <c r="B531" s="23"/>
    </row>
    <row r="532" spans="1:2">
      <c r="A532" s="47"/>
      <c r="B532" s="23"/>
    </row>
    <row r="533" spans="1:2">
      <c r="A533" s="47"/>
      <c r="B533" s="23"/>
    </row>
    <row r="534" spans="1:2">
      <c r="A534" s="47"/>
      <c r="B534" s="23"/>
    </row>
    <row r="535" spans="1:2">
      <c r="A535" s="47"/>
      <c r="B535" s="23"/>
    </row>
    <row r="536" spans="1:2">
      <c r="A536" s="47"/>
      <c r="B536" s="23"/>
    </row>
    <row r="537" spans="1:2">
      <c r="A537" s="47"/>
      <c r="B537" s="23"/>
    </row>
    <row r="538" spans="1:2">
      <c r="A538" s="47"/>
      <c r="B538" s="23"/>
    </row>
    <row r="539" spans="1:2">
      <c r="A539" s="47"/>
      <c r="B539" s="23"/>
    </row>
    <row r="540" spans="1:2">
      <c r="A540" s="47"/>
      <c r="B540" s="23"/>
    </row>
    <row r="541" spans="1:2">
      <c r="A541" s="47"/>
      <c r="B541" s="23"/>
    </row>
    <row r="542" spans="1:2">
      <c r="A542" s="47"/>
      <c r="B542" s="23"/>
    </row>
    <row r="543" spans="1:2">
      <c r="A543" s="47"/>
      <c r="B543" s="23"/>
    </row>
    <row r="544" spans="1:2">
      <c r="A544" s="47"/>
      <c r="B544" s="23"/>
    </row>
    <row r="545" spans="1:2">
      <c r="A545" s="47"/>
      <c r="B545" s="23"/>
    </row>
    <row r="546" spans="1:2">
      <c r="A546" s="47"/>
      <c r="B546" s="23"/>
    </row>
    <row r="547" spans="1:2">
      <c r="A547" s="47"/>
      <c r="B547" s="23"/>
    </row>
    <row r="548" spans="1:2">
      <c r="A548" s="47"/>
      <c r="B548" s="23"/>
    </row>
    <row r="549" spans="1:2">
      <c r="A549" s="47"/>
      <c r="B549" s="23"/>
    </row>
    <row r="550" spans="1:2">
      <c r="A550" s="47"/>
      <c r="B550" s="23"/>
    </row>
    <row r="551" spans="1:2">
      <c r="A551" s="47"/>
      <c r="B551" s="23"/>
    </row>
    <row r="552" spans="1:2">
      <c r="A552" s="47"/>
      <c r="B552" s="23"/>
    </row>
    <row r="553" spans="1:2">
      <c r="A553" s="47"/>
      <c r="B553" s="23"/>
    </row>
    <row r="554" spans="1:2">
      <c r="A554" s="47"/>
      <c r="B554" s="23"/>
    </row>
    <row r="555" spans="1:2">
      <c r="A555" s="47"/>
      <c r="B555" s="23"/>
    </row>
    <row r="556" spans="1:2">
      <c r="A556" s="47"/>
      <c r="B556" s="23"/>
    </row>
    <row r="557" spans="1:2">
      <c r="A557" s="47"/>
      <c r="B557" s="23"/>
    </row>
    <row r="558" spans="1:2">
      <c r="A558" s="47"/>
      <c r="B558" s="23"/>
    </row>
    <row r="559" spans="1:2">
      <c r="A559" s="47"/>
      <c r="B559" s="23"/>
    </row>
    <row r="560" spans="1:2">
      <c r="A560" s="47"/>
      <c r="B560" s="23"/>
    </row>
    <row r="561" spans="1:2">
      <c r="A561" s="47"/>
      <c r="B561" s="23"/>
    </row>
    <row r="562" spans="1:2">
      <c r="A562" s="47"/>
      <c r="B562" s="23"/>
    </row>
    <row r="563" spans="1:2">
      <c r="A563" s="47"/>
      <c r="B563" s="23"/>
    </row>
    <row r="564" spans="1:2">
      <c r="A564" s="47"/>
      <c r="B564" s="23"/>
    </row>
    <row r="565" spans="1:2">
      <c r="A565" s="47"/>
      <c r="B565" s="23"/>
    </row>
    <row r="566" spans="1:2">
      <c r="A566" s="47"/>
      <c r="B566" s="23"/>
    </row>
    <row r="567" spans="1:2">
      <c r="A567" s="47"/>
      <c r="B567" s="23"/>
    </row>
    <row r="568" spans="1:2">
      <c r="A568" s="47"/>
      <c r="B568" s="23"/>
    </row>
    <row r="569" spans="1:2">
      <c r="A569" s="47"/>
      <c r="B569" s="23"/>
    </row>
    <row r="570" spans="1:2">
      <c r="A570" s="47"/>
      <c r="B570" s="23"/>
    </row>
    <row r="571" spans="1:2">
      <c r="A571" s="47"/>
      <c r="B571" s="23"/>
    </row>
    <row r="572" spans="1:2">
      <c r="A572" s="47"/>
      <c r="B572" s="23"/>
    </row>
    <row r="573" spans="1:2">
      <c r="A573" s="47"/>
      <c r="B573" s="23"/>
    </row>
    <row r="574" spans="1:2">
      <c r="A574" s="47"/>
      <c r="B574" s="23"/>
    </row>
    <row r="575" spans="1:2">
      <c r="A575" s="47"/>
      <c r="B575" s="23"/>
    </row>
    <row r="576" spans="1:2">
      <c r="A576" s="47"/>
      <c r="B576" s="23"/>
    </row>
    <row r="577" spans="1:2">
      <c r="A577" s="47"/>
      <c r="B577" s="23"/>
    </row>
    <row r="578" spans="1:2">
      <c r="A578" s="47"/>
      <c r="B578" s="23"/>
    </row>
    <row r="579" spans="1:2">
      <c r="A579" s="47"/>
      <c r="B579" s="23"/>
    </row>
    <row r="580" spans="1:2">
      <c r="A580" s="47"/>
      <c r="B580" s="23"/>
    </row>
    <row r="581" spans="1:2">
      <c r="A581" s="47"/>
      <c r="B581" s="23"/>
    </row>
    <row r="582" spans="1:2">
      <c r="A582" s="47"/>
      <c r="B582" s="23"/>
    </row>
    <row r="583" spans="1:2">
      <c r="A583" s="47"/>
      <c r="B583" s="23"/>
    </row>
    <row r="584" spans="1:2">
      <c r="A584" s="47"/>
      <c r="B584" s="23"/>
    </row>
    <row r="585" spans="1:2">
      <c r="A585" s="47"/>
      <c r="B585" s="23"/>
    </row>
    <row r="586" spans="1:2">
      <c r="A586" s="47"/>
      <c r="B586" s="23"/>
    </row>
    <row r="587" spans="1:2">
      <c r="A587" s="47"/>
      <c r="B587" s="23"/>
    </row>
    <row r="588" spans="1:2">
      <c r="A588" s="47"/>
      <c r="B588" s="23"/>
    </row>
    <row r="589" spans="1:2">
      <c r="A589" s="47"/>
      <c r="B589" s="23"/>
    </row>
    <row r="590" spans="1:2">
      <c r="A590" s="47"/>
      <c r="B590" s="23"/>
    </row>
    <row r="591" spans="1:2">
      <c r="A591" s="47"/>
      <c r="B591" s="23"/>
    </row>
    <row r="592" spans="1:2">
      <c r="A592" s="47"/>
      <c r="B592" s="23"/>
    </row>
    <row r="593" spans="1:2">
      <c r="A593" s="47"/>
      <c r="B593" s="23"/>
    </row>
    <row r="594" spans="1:2">
      <c r="A594" s="47"/>
      <c r="B594" s="23"/>
    </row>
    <row r="595" spans="1:2">
      <c r="A595" s="47"/>
      <c r="B595" s="23"/>
    </row>
    <row r="596" spans="1:2">
      <c r="A596" s="47"/>
      <c r="B596" s="23"/>
    </row>
    <row r="597" spans="1:2">
      <c r="A597" s="47"/>
      <c r="B597" s="23"/>
    </row>
    <row r="598" spans="1:2">
      <c r="A598" s="47"/>
      <c r="B598" s="23"/>
    </row>
    <row r="599" spans="1:2">
      <c r="A599" s="47"/>
      <c r="B599" s="23"/>
    </row>
    <row r="600" spans="1:2">
      <c r="A600" s="47"/>
      <c r="B600" s="23"/>
    </row>
    <row r="601" spans="1:2">
      <c r="A601" s="47"/>
      <c r="B601" s="23"/>
    </row>
    <row r="602" spans="1:2">
      <c r="A602" s="47"/>
      <c r="B602" s="23"/>
    </row>
    <row r="603" spans="1:2">
      <c r="A603" s="47"/>
      <c r="B603" s="23"/>
    </row>
    <row r="604" spans="1:2">
      <c r="A604" s="47"/>
      <c r="B604" s="23"/>
    </row>
    <row r="605" spans="1:2">
      <c r="A605" s="47"/>
      <c r="B605" s="23"/>
    </row>
    <row r="606" spans="1:2">
      <c r="A606" s="47"/>
      <c r="B606" s="23"/>
    </row>
    <row r="607" spans="1:2">
      <c r="A607" s="47"/>
      <c r="B607" s="23"/>
    </row>
    <row r="608" spans="1:2">
      <c r="A608" s="47"/>
      <c r="B608" s="23"/>
    </row>
    <row r="609" spans="1:2">
      <c r="A609" s="47"/>
      <c r="B609" s="23"/>
    </row>
    <row r="610" spans="1:2">
      <c r="A610" s="47"/>
      <c r="B610" s="23"/>
    </row>
    <row r="611" spans="1:2">
      <c r="A611" s="47"/>
      <c r="B611" s="23"/>
    </row>
    <row r="612" spans="1:2">
      <c r="A612" s="47"/>
      <c r="B612" s="23"/>
    </row>
    <row r="613" spans="1:2">
      <c r="A613" s="47"/>
      <c r="B613" s="23"/>
    </row>
    <row r="614" spans="1:2">
      <c r="A614" s="47"/>
      <c r="B614" s="23"/>
    </row>
    <row r="615" spans="1:2">
      <c r="A615" s="47"/>
      <c r="B615" s="23"/>
    </row>
    <row r="616" spans="1:2">
      <c r="A616" s="47"/>
      <c r="B616" s="23"/>
    </row>
    <row r="617" spans="1:2">
      <c r="A617" s="47"/>
      <c r="B617" s="23"/>
    </row>
    <row r="618" spans="1:2">
      <c r="A618" s="47"/>
      <c r="B618" s="23"/>
    </row>
    <row r="619" spans="1:2">
      <c r="A619" s="47"/>
      <c r="B619" s="23"/>
    </row>
    <row r="620" spans="1:2">
      <c r="A620" s="47"/>
      <c r="B620" s="23"/>
    </row>
    <row r="621" spans="1:2">
      <c r="A621" s="47"/>
      <c r="B621" s="23"/>
    </row>
    <row r="622" spans="1:2">
      <c r="A622" s="47"/>
      <c r="B622" s="23"/>
    </row>
    <row r="623" spans="1:2">
      <c r="A623" s="47"/>
      <c r="B623" s="23"/>
    </row>
    <row r="624" spans="1:2">
      <c r="A624" s="47"/>
      <c r="B624" s="23"/>
    </row>
    <row r="625" spans="1:2">
      <c r="A625" s="47"/>
      <c r="B625" s="23"/>
    </row>
    <row r="626" spans="1:2">
      <c r="A626" s="47"/>
      <c r="B626" s="23"/>
    </row>
    <row r="627" spans="1:2">
      <c r="A627" s="47"/>
      <c r="B627" s="23"/>
    </row>
    <row r="628" spans="1:2">
      <c r="A628" s="47"/>
      <c r="B628" s="23"/>
    </row>
    <row r="629" spans="1:2">
      <c r="A629" s="47"/>
      <c r="B629" s="23"/>
    </row>
    <row r="630" spans="1:2">
      <c r="A630" s="47"/>
      <c r="B630" s="23"/>
    </row>
    <row r="631" spans="1:2">
      <c r="A631" s="47"/>
      <c r="B631" s="23"/>
    </row>
    <row r="632" spans="1:2">
      <c r="A632" s="47"/>
      <c r="B632" s="23"/>
    </row>
    <row r="633" spans="1:2">
      <c r="A633" s="47"/>
      <c r="B633" s="23"/>
    </row>
    <row r="634" spans="1:2">
      <c r="A634" s="47"/>
      <c r="B634" s="23"/>
    </row>
    <row r="635" spans="1:2">
      <c r="A635" s="47"/>
      <c r="B635" s="23"/>
    </row>
    <row r="636" spans="1:2">
      <c r="A636" s="47"/>
      <c r="B636" s="23"/>
    </row>
    <row r="637" spans="1:2">
      <c r="A637" s="47"/>
      <c r="B637" s="23"/>
    </row>
    <row r="638" spans="1:2">
      <c r="A638" s="47"/>
      <c r="B638" s="23"/>
    </row>
    <row r="639" spans="1:2">
      <c r="A639" s="47"/>
      <c r="B639" s="23"/>
    </row>
    <row r="640" spans="1:2">
      <c r="A640" s="47"/>
      <c r="B640" s="23"/>
    </row>
    <row r="641" spans="1:2">
      <c r="A641" s="47"/>
      <c r="B641" s="23"/>
    </row>
    <row r="642" spans="1:2">
      <c r="A642" s="47"/>
      <c r="B642" s="23"/>
    </row>
    <row r="643" spans="1:2">
      <c r="A643" s="47"/>
      <c r="B643" s="23"/>
    </row>
    <row r="644" spans="1:2">
      <c r="A644" s="47"/>
      <c r="B644" s="23"/>
    </row>
    <row r="645" spans="1:2">
      <c r="A645" s="47"/>
      <c r="B645" s="23"/>
    </row>
    <row r="646" spans="1:2">
      <c r="A646" s="47"/>
      <c r="B646" s="23"/>
    </row>
    <row r="647" spans="1:2">
      <c r="A647" s="47"/>
      <c r="B647" s="23"/>
    </row>
    <row r="648" spans="1:2">
      <c r="A648" s="47"/>
      <c r="B648" s="23"/>
    </row>
    <row r="649" spans="1:2">
      <c r="A649" s="47"/>
      <c r="B649" s="23"/>
    </row>
    <row r="650" spans="1:2">
      <c r="A650" s="47"/>
      <c r="B650" s="23"/>
    </row>
    <row r="651" spans="1:2">
      <c r="A651" s="47"/>
      <c r="B651" s="23"/>
    </row>
    <row r="652" spans="1:2">
      <c r="A652" s="47"/>
      <c r="B652" s="23"/>
    </row>
    <row r="653" spans="1:2">
      <c r="A653" s="47"/>
      <c r="B653" s="23"/>
    </row>
    <row r="654" spans="1:2">
      <c r="A654" s="47"/>
      <c r="B654" s="23"/>
    </row>
    <row r="655" spans="1:2">
      <c r="A655" s="47"/>
      <c r="B655" s="23"/>
    </row>
    <row r="656" spans="1:2">
      <c r="A656" s="47"/>
      <c r="B656" s="23"/>
    </row>
    <row r="657" spans="1:2">
      <c r="A657" s="47"/>
      <c r="B657" s="23"/>
    </row>
    <row r="658" spans="1:2">
      <c r="A658" s="47"/>
      <c r="B658" s="23"/>
    </row>
    <row r="659" spans="1:2">
      <c r="A659" s="47"/>
      <c r="B659" s="23"/>
    </row>
    <row r="660" spans="1:2">
      <c r="A660" s="47"/>
      <c r="B660" s="23"/>
    </row>
    <row r="661" spans="1:2">
      <c r="A661" s="47"/>
      <c r="B661" s="23"/>
    </row>
    <row r="662" spans="1:2">
      <c r="A662" s="47"/>
      <c r="B662" s="23"/>
    </row>
    <row r="663" spans="1:2">
      <c r="A663" s="47"/>
      <c r="B663" s="23"/>
    </row>
    <row r="664" spans="1:2">
      <c r="A664" s="47"/>
      <c r="B664" s="23"/>
    </row>
    <row r="665" spans="1:2">
      <c r="A665" s="47"/>
      <c r="B665" s="23"/>
    </row>
    <row r="666" spans="1:2">
      <c r="A666" s="47"/>
      <c r="B666" s="23"/>
    </row>
    <row r="667" spans="1:2">
      <c r="A667" s="47"/>
      <c r="B667" s="23"/>
    </row>
    <row r="668" spans="1:2">
      <c r="A668" s="47"/>
      <c r="B668" s="23"/>
    </row>
    <row r="669" spans="1:2">
      <c r="A669" s="47"/>
      <c r="B669" s="23"/>
    </row>
    <row r="670" spans="1:2">
      <c r="A670" s="47"/>
      <c r="B670" s="23"/>
    </row>
    <row r="671" spans="1:2">
      <c r="A671" s="47"/>
      <c r="B671" s="23"/>
    </row>
    <row r="672" spans="1:2">
      <c r="A672" s="47"/>
      <c r="B672" s="23"/>
    </row>
    <row r="673" spans="1:2">
      <c r="A673" s="47"/>
      <c r="B673" s="23"/>
    </row>
    <row r="674" spans="1:2">
      <c r="A674" s="47"/>
      <c r="B674" s="23"/>
    </row>
    <row r="675" spans="1:2">
      <c r="A675" s="47"/>
      <c r="B675" s="23"/>
    </row>
    <row r="676" spans="1:2">
      <c r="A676" s="47"/>
      <c r="B676" s="23"/>
    </row>
    <row r="677" spans="1:2">
      <c r="A677" s="47"/>
      <c r="B677" s="23"/>
    </row>
    <row r="678" spans="1:2">
      <c r="A678" s="47"/>
      <c r="B678" s="23"/>
    </row>
    <row r="679" spans="1:2">
      <c r="A679" s="47"/>
      <c r="B679" s="23"/>
    </row>
    <row r="680" spans="1:2">
      <c r="A680" s="47"/>
      <c r="B680" s="23"/>
    </row>
    <row r="681" spans="1:2">
      <c r="A681" s="47"/>
      <c r="B681" s="23"/>
    </row>
    <row r="682" spans="1:2">
      <c r="A682" s="47"/>
      <c r="B682" s="23"/>
    </row>
    <row r="683" spans="1:2">
      <c r="A683" s="47"/>
      <c r="B683" s="23"/>
    </row>
    <row r="684" spans="1:2">
      <c r="A684" s="47"/>
      <c r="B684" s="23"/>
    </row>
    <row r="685" spans="1:2">
      <c r="A685" s="47"/>
      <c r="B685" s="23"/>
    </row>
    <row r="686" spans="1:2">
      <c r="A686" s="47"/>
      <c r="B686" s="23"/>
    </row>
    <row r="687" spans="1:2">
      <c r="A687" s="47"/>
      <c r="B687" s="23"/>
    </row>
    <row r="688" spans="1:2">
      <c r="A688" s="47"/>
      <c r="B688" s="23"/>
    </row>
    <row r="689" spans="1:2">
      <c r="A689" s="47"/>
      <c r="B689" s="23"/>
    </row>
    <row r="690" spans="1:2">
      <c r="A690" s="47"/>
      <c r="B690" s="23"/>
    </row>
    <row r="691" spans="1:2">
      <c r="A691" s="47"/>
      <c r="B691" s="23"/>
    </row>
    <row r="692" spans="1:2">
      <c r="A692" s="47"/>
      <c r="B692" s="23"/>
    </row>
    <row r="693" spans="1:2">
      <c r="A693" s="47"/>
      <c r="B693" s="23"/>
    </row>
    <row r="694" spans="1:2">
      <c r="A694" s="47"/>
      <c r="B694" s="23"/>
    </row>
    <row r="695" spans="1:2">
      <c r="A695" s="47"/>
      <c r="B695" s="23"/>
    </row>
    <row r="696" spans="1:2">
      <c r="A696" s="47"/>
      <c r="B696" s="23"/>
    </row>
    <row r="697" spans="1:2">
      <c r="A697" s="47"/>
      <c r="B697" s="23"/>
    </row>
    <row r="698" spans="1:2">
      <c r="A698" s="47"/>
      <c r="B698" s="23"/>
    </row>
    <row r="699" spans="1:2">
      <c r="A699" s="47"/>
      <c r="B699" s="23"/>
    </row>
    <row r="700" spans="1:2">
      <c r="A700" s="47"/>
      <c r="B700" s="23"/>
    </row>
    <row r="701" spans="1:2">
      <c r="A701" s="47"/>
      <c r="B701" s="23"/>
    </row>
    <row r="702" spans="1:2">
      <c r="A702" s="47"/>
      <c r="B702" s="23"/>
    </row>
    <row r="703" spans="1:2">
      <c r="A703" s="47"/>
      <c r="B703" s="23"/>
    </row>
    <row r="704" spans="1:2">
      <c r="A704" s="47"/>
      <c r="B704" s="23"/>
    </row>
    <row r="705" spans="1:2">
      <c r="A705" s="47"/>
      <c r="B705" s="23"/>
    </row>
    <row r="706" spans="1:2">
      <c r="A706" s="47"/>
      <c r="B706" s="23"/>
    </row>
    <row r="707" spans="1:2">
      <c r="A707" s="47"/>
      <c r="B707" s="23"/>
    </row>
    <row r="708" spans="1:2">
      <c r="A708" s="47"/>
      <c r="B708" s="23"/>
    </row>
    <row r="709" spans="1:2">
      <c r="A709" s="47"/>
      <c r="B709" s="23"/>
    </row>
    <row r="710" spans="1:2">
      <c r="A710" s="47"/>
      <c r="B710" s="23"/>
    </row>
    <row r="711" spans="1:2">
      <c r="A711" s="47"/>
      <c r="B711" s="23"/>
    </row>
    <row r="712" spans="1:2">
      <c r="A712" s="47"/>
      <c r="B712" s="23"/>
    </row>
    <row r="713" spans="1:2">
      <c r="A713" s="47"/>
      <c r="B713" s="23"/>
    </row>
    <row r="714" spans="1:2">
      <c r="A714" s="47"/>
      <c r="B714" s="23"/>
    </row>
    <row r="715" spans="1:2">
      <c r="A715" s="47"/>
      <c r="B715" s="23"/>
    </row>
    <row r="716" spans="1:2">
      <c r="A716" s="47"/>
      <c r="B716" s="23"/>
    </row>
    <row r="717" spans="1:2">
      <c r="A717" s="47"/>
      <c r="B717" s="23"/>
    </row>
    <row r="718" spans="1:2">
      <c r="A718" s="47"/>
      <c r="B718" s="23"/>
    </row>
    <row r="719" spans="1:2">
      <c r="A719" s="47"/>
      <c r="B719" s="23"/>
    </row>
    <row r="720" spans="1:2">
      <c r="A720" s="47"/>
      <c r="B720" s="23"/>
    </row>
    <row r="721" spans="1:2">
      <c r="A721" s="47"/>
      <c r="B721" s="23"/>
    </row>
    <row r="722" spans="1:2">
      <c r="A722" s="47"/>
      <c r="B722" s="23"/>
    </row>
    <row r="723" spans="1:2">
      <c r="A723" s="47"/>
      <c r="B723" s="23"/>
    </row>
    <row r="724" spans="1:2">
      <c r="A724" s="47"/>
      <c r="B724" s="23"/>
    </row>
    <row r="725" spans="1:2">
      <c r="A725" s="47"/>
      <c r="B725" s="23"/>
    </row>
    <row r="726" spans="1:2">
      <c r="A726" s="47"/>
      <c r="B726" s="23"/>
    </row>
    <row r="727" spans="1:2">
      <c r="A727" s="47"/>
      <c r="B727" s="23"/>
    </row>
    <row r="728" spans="1:2">
      <c r="A728" s="47"/>
      <c r="B728" s="23"/>
    </row>
    <row r="729" spans="1:2">
      <c r="A729" s="47"/>
      <c r="B729" s="23"/>
    </row>
    <row r="730" spans="1:2">
      <c r="A730" s="47"/>
      <c r="B730" s="23"/>
    </row>
    <row r="731" spans="1:2">
      <c r="A731" s="47"/>
      <c r="B731" s="23"/>
    </row>
    <row r="732" spans="1:2">
      <c r="A732" s="47"/>
      <c r="B732" s="23"/>
    </row>
    <row r="733" spans="1:2">
      <c r="A733" s="47"/>
      <c r="B733" s="23"/>
    </row>
    <row r="734" spans="1:2">
      <c r="A734" s="47"/>
      <c r="B734" s="23"/>
    </row>
    <row r="735" spans="1:2">
      <c r="A735" s="47"/>
      <c r="B735" s="23"/>
    </row>
    <row r="736" spans="1:2">
      <c r="A736" s="47"/>
      <c r="B736" s="23"/>
    </row>
    <row r="737" spans="1:2">
      <c r="A737" s="47"/>
      <c r="B737" s="23"/>
    </row>
    <row r="738" spans="1:2">
      <c r="A738" s="47"/>
      <c r="B738" s="23"/>
    </row>
    <row r="739" spans="1:2">
      <c r="A739" s="47"/>
      <c r="B739" s="23"/>
    </row>
    <row r="740" spans="1:2">
      <c r="A740" s="47"/>
      <c r="B740" s="23"/>
    </row>
    <row r="741" spans="1:2">
      <c r="A741" s="47"/>
      <c r="B741" s="23"/>
    </row>
    <row r="742" spans="1:2">
      <c r="A742" s="47"/>
      <c r="B742" s="23"/>
    </row>
    <row r="743" spans="1:2">
      <c r="A743" s="47"/>
      <c r="B743" s="23"/>
    </row>
    <row r="744" spans="1:2">
      <c r="A744" s="47"/>
      <c r="B744" s="23"/>
    </row>
    <row r="745" spans="1:2">
      <c r="A745" s="47"/>
      <c r="B745" s="23"/>
    </row>
    <row r="746" spans="1:2">
      <c r="A746" s="47"/>
      <c r="B746" s="23"/>
    </row>
    <row r="747" spans="1:2">
      <c r="A747" s="47"/>
      <c r="B747" s="23"/>
    </row>
    <row r="748" spans="1:2">
      <c r="A748" s="47"/>
      <c r="B748" s="23"/>
    </row>
    <row r="749" spans="1:2">
      <c r="A749" s="47"/>
      <c r="B749" s="23"/>
    </row>
    <row r="750" spans="1:2">
      <c r="A750" s="47"/>
      <c r="B750" s="23"/>
    </row>
    <row r="751" spans="1:2">
      <c r="A751" s="47"/>
      <c r="B751" s="23"/>
    </row>
    <row r="752" spans="1:2">
      <c r="A752" s="47"/>
      <c r="B752" s="23"/>
    </row>
    <row r="753" spans="1:2">
      <c r="A753" s="47"/>
      <c r="B753" s="23"/>
    </row>
    <row r="754" spans="1:2">
      <c r="A754" s="47"/>
      <c r="B754" s="23"/>
    </row>
    <row r="755" spans="1:2">
      <c r="A755" s="47"/>
      <c r="B755" s="23"/>
    </row>
    <row r="756" spans="1:2">
      <c r="A756" s="47"/>
      <c r="B756" s="23"/>
    </row>
    <row r="757" spans="1:2">
      <c r="A757" s="47"/>
      <c r="B757" s="23"/>
    </row>
    <row r="758" spans="1:2">
      <c r="A758" s="47"/>
      <c r="B758" s="23"/>
    </row>
    <row r="759" spans="1:2">
      <c r="A759" s="47"/>
      <c r="B759" s="23"/>
    </row>
    <row r="760" spans="1:2">
      <c r="A760" s="47"/>
      <c r="B760" s="23"/>
    </row>
    <row r="761" spans="1:2">
      <c r="A761" s="47"/>
      <c r="B761" s="23"/>
    </row>
    <row r="762" spans="1:2">
      <c r="A762" s="47"/>
      <c r="B762" s="23"/>
    </row>
    <row r="763" spans="1:2">
      <c r="A763" s="47"/>
      <c r="B763" s="23"/>
    </row>
    <row r="764" spans="1:2">
      <c r="A764" s="47"/>
      <c r="B764" s="23"/>
    </row>
    <row r="765" spans="1:2">
      <c r="A765" s="47"/>
      <c r="B765" s="23"/>
    </row>
    <row r="766" spans="1:2">
      <c r="A766" s="47"/>
      <c r="B766" s="23"/>
    </row>
    <row r="767" spans="1:2">
      <c r="A767" s="47"/>
      <c r="B767" s="23"/>
    </row>
    <row r="768" spans="1:2">
      <c r="A768" s="47"/>
      <c r="B768" s="23"/>
    </row>
    <row r="769" spans="1:2">
      <c r="A769" s="47"/>
      <c r="B769" s="23"/>
    </row>
    <row r="770" spans="1:2">
      <c r="A770" s="47"/>
      <c r="B770" s="23"/>
    </row>
    <row r="771" spans="1:2">
      <c r="A771" s="47"/>
      <c r="B771" s="23"/>
    </row>
    <row r="772" spans="1:2">
      <c r="A772" s="47"/>
      <c r="B772" s="23"/>
    </row>
    <row r="773" spans="1:2">
      <c r="A773" s="47"/>
      <c r="B773" s="23"/>
    </row>
    <row r="774" spans="1:2">
      <c r="A774" s="47"/>
      <c r="B774" s="23"/>
    </row>
    <row r="775" spans="1:2">
      <c r="A775" s="47"/>
      <c r="B775" s="23"/>
    </row>
    <row r="776" spans="1:2">
      <c r="A776" s="47"/>
      <c r="B776" s="23"/>
    </row>
    <row r="777" spans="1:2">
      <c r="A777" s="47"/>
      <c r="B777" s="23"/>
    </row>
    <row r="778" spans="1:2">
      <c r="A778" s="47"/>
      <c r="B778" s="23"/>
    </row>
    <row r="779" spans="1:2">
      <c r="A779" s="47"/>
      <c r="B779" s="23"/>
    </row>
    <row r="780" spans="1:2">
      <c r="A780" s="47"/>
      <c r="B780" s="23"/>
    </row>
    <row r="781" spans="1:2">
      <c r="A781" s="47"/>
      <c r="B781" s="23"/>
    </row>
    <row r="782" spans="1:2">
      <c r="A782" s="47"/>
      <c r="B782" s="23"/>
    </row>
    <row r="783" spans="1:2">
      <c r="A783" s="47"/>
      <c r="B783" s="23"/>
    </row>
    <row r="784" spans="1:2">
      <c r="A784" s="47"/>
      <c r="B784" s="23"/>
    </row>
    <row r="785" spans="1:2">
      <c r="A785" s="47"/>
      <c r="B785" s="23"/>
    </row>
    <row r="786" spans="1:2">
      <c r="A786" s="47"/>
      <c r="B786" s="23"/>
    </row>
    <row r="787" spans="1:2">
      <c r="A787" s="47"/>
      <c r="B787" s="23"/>
    </row>
    <row r="788" spans="1:2">
      <c r="A788" s="47"/>
      <c r="B788" s="23"/>
    </row>
    <row r="789" spans="1:2">
      <c r="A789" s="47"/>
      <c r="B789" s="23"/>
    </row>
    <row r="790" spans="1:2">
      <c r="A790" s="47"/>
      <c r="B790" s="23"/>
    </row>
    <row r="791" spans="1:2">
      <c r="A791" s="47"/>
      <c r="B791" s="23"/>
    </row>
    <row r="792" spans="1:2">
      <c r="A792" s="47"/>
      <c r="B792" s="23"/>
    </row>
    <row r="793" spans="1:2">
      <c r="A793" s="47"/>
      <c r="B793" s="23"/>
    </row>
    <row r="794" spans="1:2">
      <c r="A794" s="47"/>
      <c r="B794" s="23"/>
    </row>
    <row r="795" spans="1:2">
      <c r="A795" s="47"/>
      <c r="B795" s="23"/>
    </row>
    <row r="796" spans="1:2">
      <c r="A796" s="47"/>
      <c r="B796" s="23"/>
    </row>
    <row r="797" spans="1:2">
      <c r="A797" s="47"/>
      <c r="B797" s="23"/>
    </row>
    <row r="798" spans="1:2">
      <c r="A798" s="47"/>
      <c r="B798" s="23"/>
    </row>
    <row r="799" spans="1:2">
      <c r="A799" s="47"/>
      <c r="B799" s="23"/>
    </row>
    <row r="800" spans="1:2">
      <c r="A800" s="47"/>
      <c r="B800" s="23"/>
    </row>
    <row r="801" spans="1:2">
      <c r="A801" s="47"/>
      <c r="B801" s="23"/>
    </row>
    <row r="802" spans="1:2">
      <c r="A802" s="47"/>
      <c r="B802" s="23"/>
    </row>
    <row r="803" spans="1:2">
      <c r="A803" s="47"/>
      <c r="B803" s="23"/>
    </row>
    <row r="804" spans="1:2">
      <c r="A804" s="47"/>
      <c r="B804" s="23"/>
    </row>
    <row r="805" spans="1:2">
      <c r="A805" s="47"/>
      <c r="B805" s="23"/>
    </row>
    <row r="806" spans="1:2">
      <c r="A806" s="47"/>
      <c r="B806" s="23"/>
    </row>
    <row r="807" spans="1:2">
      <c r="A807" s="47"/>
      <c r="B807" s="23"/>
    </row>
    <row r="808" spans="1:2">
      <c r="A808" s="47"/>
      <c r="B808" s="23"/>
    </row>
    <row r="809" spans="1:2">
      <c r="A809" s="47"/>
      <c r="B809" s="23"/>
    </row>
    <row r="810" spans="1:2">
      <c r="A810" s="47"/>
      <c r="B810" s="23"/>
    </row>
    <row r="811" spans="1:2">
      <c r="A811" s="47"/>
      <c r="B811" s="23"/>
    </row>
    <row r="812" spans="1:2">
      <c r="A812" s="47"/>
      <c r="B812" s="23"/>
    </row>
    <row r="813" spans="1:2">
      <c r="A813" s="47"/>
      <c r="B813" s="23"/>
    </row>
    <row r="814" spans="1:2">
      <c r="A814" s="47"/>
      <c r="B814" s="23"/>
    </row>
    <row r="815" spans="1:2">
      <c r="A815" s="47"/>
      <c r="B815" s="23"/>
    </row>
    <row r="816" spans="1:2">
      <c r="A816" s="47"/>
      <c r="B816" s="23"/>
    </row>
    <row r="817" spans="1:2">
      <c r="A817" s="47"/>
      <c r="B817" s="23"/>
    </row>
    <row r="818" spans="1:2">
      <c r="A818" s="47"/>
      <c r="B818" s="23"/>
    </row>
    <row r="819" spans="1:2">
      <c r="A819" s="47"/>
      <c r="B819" s="23"/>
    </row>
    <row r="820" spans="1:2">
      <c r="A820" s="47"/>
      <c r="B820" s="23"/>
    </row>
    <row r="821" spans="1:2">
      <c r="A821" s="47"/>
      <c r="B821" s="23"/>
    </row>
    <row r="822" spans="1:2">
      <c r="A822" s="47"/>
      <c r="B822" s="23"/>
    </row>
    <row r="823" spans="1:2">
      <c r="A823" s="47"/>
      <c r="B823" s="23"/>
    </row>
    <row r="824" spans="1:2">
      <c r="A824" s="47"/>
      <c r="B824" s="23"/>
    </row>
    <row r="825" spans="1:2">
      <c r="A825" s="47"/>
      <c r="B825" s="23"/>
    </row>
    <row r="826" spans="1:2">
      <c r="A826" s="47"/>
      <c r="B826" s="23"/>
    </row>
    <row r="827" spans="1:2">
      <c r="A827" s="47"/>
      <c r="B827" s="23"/>
    </row>
    <row r="828" spans="1:2">
      <c r="A828" s="47"/>
      <c r="B828" s="23"/>
    </row>
    <row r="829" spans="1:2">
      <c r="A829" s="47"/>
      <c r="B829" s="23"/>
    </row>
    <row r="830" spans="1:2">
      <c r="A830" s="47"/>
      <c r="B830" s="23"/>
    </row>
    <row r="831" spans="1:2">
      <c r="A831" s="47"/>
      <c r="B831" s="23"/>
    </row>
    <row r="832" spans="1:2">
      <c r="A832" s="47"/>
      <c r="B832" s="23"/>
    </row>
    <row r="833" spans="1:2">
      <c r="A833" s="47"/>
      <c r="B833" s="23"/>
    </row>
    <row r="834" spans="1:2">
      <c r="A834" s="47"/>
      <c r="B834" s="23"/>
    </row>
    <row r="835" spans="1:2">
      <c r="A835" s="47"/>
      <c r="B835" s="23"/>
    </row>
    <row r="836" spans="1:2">
      <c r="A836" s="47"/>
      <c r="B836" s="23"/>
    </row>
    <row r="837" spans="1:2">
      <c r="A837" s="47"/>
      <c r="B837" s="23"/>
    </row>
    <row r="838" spans="1:2">
      <c r="A838" s="47"/>
      <c r="B838" s="23"/>
    </row>
    <row r="839" spans="1:2">
      <c r="A839" s="47"/>
      <c r="B839" s="23"/>
    </row>
    <row r="840" spans="1:2">
      <c r="A840" s="47"/>
      <c r="B840" s="23"/>
    </row>
    <row r="841" spans="1:2">
      <c r="A841" s="47"/>
      <c r="B841" s="23"/>
    </row>
    <row r="842" spans="1:2">
      <c r="A842" s="47"/>
      <c r="B842" s="23"/>
    </row>
    <row r="843" spans="1:2">
      <c r="A843" s="47"/>
      <c r="B843" s="23"/>
    </row>
    <row r="844" spans="1:2">
      <c r="A844" s="47"/>
      <c r="B844" s="23"/>
    </row>
    <row r="845" spans="1:2">
      <c r="A845" s="47"/>
      <c r="B845" s="23"/>
    </row>
    <row r="846" spans="1:2">
      <c r="A846" s="47"/>
      <c r="B846" s="23"/>
    </row>
    <row r="847" spans="1:2">
      <c r="A847" s="47"/>
      <c r="B847" s="23"/>
    </row>
    <row r="848" spans="1:2">
      <c r="A848" s="47"/>
      <c r="B848" s="23"/>
    </row>
    <row r="849" spans="1:2">
      <c r="A849" s="47"/>
      <c r="B849" s="23"/>
    </row>
    <row r="850" spans="1:2">
      <c r="A850" s="47"/>
      <c r="B850" s="23"/>
    </row>
    <row r="851" spans="1:2">
      <c r="A851" s="47"/>
      <c r="B851" s="23"/>
    </row>
    <row r="852" spans="1:2">
      <c r="A852" s="47"/>
      <c r="B852" s="23"/>
    </row>
    <row r="853" spans="1:2">
      <c r="A853" s="47"/>
      <c r="B853" s="23"/>
    </row>
    <row r="854" spans="1:2">
      <c r="A854" s="47"/>
      <c r="B854" s="23"/>
    </row>
    <row r="855" spans="1:2">
      <c r="A855" s="47"/>
      <c r="B855" s="23"/>
    </row>
    <row r="856" spans="1:2">
      <c r="A856" s="47"/>
      <c r="B856" s="23"/>
    </row>
    <row r="857" spans="1:2">
      <c r="A857" s="47"/>
      <c r="B857" s="23"/>
    </row>
    <row r="858" spans="1:2">
      <c r="A858" s="47"/>
      <c r="B858" s="23"/>
    </row>
    <row r="859" spans="1:2">
      <c r="A859" s="47"/>
      <c r="B859" s="23"/>
    </row>
    <row r="860" spans="1:2">
      <c r="A860" s="47"/>
      <c r="B860" s="23"/>
    </row>
    <row r="861" spans="1:2">
      <c r="A861" s="47"/>
      <c r="B861" s="23"/>
    </row>
    <row r="862" spans="1:2">
      <c r="A862" s="47"/>
      <c r="B862" s="23"/>
    </row>
    <row r="863" spans="1:2">
      <c r="A863" s="47"/>
      <c r="B863" s="23"/>
    </row>
    <row r="864" spans="1:2">
      <c r="A864" s="47"/>
      <c r="B864" s="23"/>
    </row>
    <row r="865" spans="1:2">
      <c r="A865" s="47"/>
      <c r="B865" s="23"/>
    </row>
    <row r="866" spans="1:2">
      <c r="A866" s="47"/>
      <c r="B866" s="23"/>
    </row>
    <row r="867" spans="1:2">
      <c r="A867" s="47"/>
      <c r="B867" s="23"/>
    </row>
    <row r="868" spans="1:2">
      <c r="A868" s="47"/>
      <c r="B868" s="23"/>
    </row>
    <row r="869" spans="1:2">
      <c r="A869" s="47"/>
      <c r="B869" s="23"/>
    </row>
    <row r="870" spans="1:2">
      <c r="A870" s="47"/>
      <c r="B870" s="23"/>
    </row>
    <row r="871" spans="1:2">
      <c r="A871" s="47"/>
      <c r="B871" s="23"/>
    </row>
    <row r="872" spans="1:2">
      <c r="A872" s="47"/>
      <c r="B872" s="23"/>
    </row>
    <row r="873" spans="1:2">
      <c r="A873" s="47"/>
      <c r="B873" s="23"/>
    </row>
    <row r="874" spans="1:2">
      <c r="A874" s="47"/>
      <c r="B874" s="23"/>
    </row>
    <row r="875" spans="1:2">
      <c r="A875" s="47"/>
      <c r="B875" s="23"/>
    </row>
    <row r="876" spans="1:2">
      <c r="A876" s="47"/>
      <c r="B876" s="23"/>
    </row>
    <row r="877" spans="1:2">
      <c r="A877" s="47"/>
      <c r="B877" s="23"/>
    </row>
    <row r="878" spans="1:2">
      <c r="A878" s="47"/>
      <c r="B878" s="23"/>
    </row>
    <row r="879" spans="1:2">
      <c r="A879" s="47"/>
      <c r="B879" s="23"/>
    </row>
    <row r="880" spans="1:2">
      <c r="A880" s="47"/>
      <c r="B880" s="23"/>
    </row>
    <row r="881" spans="1:2">
      <c r="A881" s="47"/>
      <c r="B881" s="23"/>
    </row>
    <row r="882" spans="1:2">
      <c r="A882" s="47"/>
      <c r="B882" s="23"/>
    </row>
    <row r="883" spans="1:2">
      <c r="A883" s="47"/>
      <c r="B883" s="23"/>
    </row>
    <row r="884" spans="1:2">
      <c r="A884" s="47"/>
      <c r="B884" s="23"/>
    </row>
    <row r="885" spans="1:2">
      <c r="A885" s="47"/>
      <c r="B885" s="23"/>
    </row>
    <row r="886" spans="1:2">
      <c r="A886" s="47"/>
      <c r="B886" s="23"/>
    </row>
    <row r="887" spans="1:2">
      <c r="A887" s="47"/>
      <c r="B887" s="23"/>
    </row>
    <row r="888" spans="1:2">
      <c r="A888" s="47"/>
      <c r="B888" s="23"/>
    </row>
    <row r="889" spans="1:2">
      <c r="A889" s="47"/>
      <c r="B889" s="23"/>
    </row>
    <row r="890" spans="1:2">
      <c r="A890" s="47"/>
      <c r="B890" s="23"/>
    </row>
    <row r="891" spans="1:2">
      <c r="A891" s="47"/>
      <c r="B891" s="23"/>
    </row>
    <row r="892" spans="1:2">
      <c r="A892" s="47"/>
      <c r="B892" s="23"/>
    </row>
    <row r="893" spans="1:2">
      <c r="A893" s="47"/>
      <c r="B893" s="23"/>
    </row>
    <row r="894" spans="1:2">
      <c r="A894" s="47"/>
      <c r="B894" s="23"/>
    </row>
    <row r="895" spans="1:2">
      <c r="A895" s="47"/>
      <c r="B895" s="23"/>
    </row>
    <row r="896" spans="1:2">
      <c r="A896" s="47"/>
      <c r="B896" s="23"/>
    </row>
    <row r="897" spans="1:2">
      <c r="A897" s="47"/>
      <c r="B897" s="23"/>
    </row>
    <row r="898" spans="1:2">
      <c r="A898" s="47"/>
      <c r="B898" s="23"/>
    </row>
    <row r="899" spans="1:2">
      <c r="A899" s="47"/>
      <c r="B899" s="23"/>
    </row>
    <row r="900" spans="1:2">
      <c r="A900" s="47"/>
      <c r="B900" s="23"/>
    </row>
    <row r="901" spans="1:2">
      <c r="A901" s="47"/>
      <c r="B901" s="23"/>
    </row>
    <row r="902" spans="1:2">
      <c r="A902" s="47"/>
      <c r="B902" s="23"/>
    </row>
    <row r="903" spans="1:2">
      <c r="A903" s="47"/>
      <c r="B903" s="23"/>
    </row>
    <row r="904" spans="1:2">
      <c r="A904" s="47"/>
      <c r="B904" s="23"/>
    </row>
    <row r="905" spans="1:2">
      <c r="A905" s="47"/>
      <c r="B905" s="23"/>
    </row>
    <row r="906" spans="1:2">
      <c r="A906" s="47"/>
      <c r="B906" s="23"/>
    </row>
    <row r="907" spans="1:2">
      <c r="A907" s="47"/>
      <c r="B907" s="23"/>
    </row>
    <row r="908" spans="1:2">
      <c r="A908" s="47"/>
      <c r="B908" s="23"/>
    </row>
    <row r="909" spans="1:2">
      <c r="A909" s="47"/>
      <c r="B909" s="23"/>
    </row>
    <row r="910" spans="1:2">
      <c r="A910" s="47"/>
      <c r="B910" s="23"/>
    </row>
    <row r="911" spans="1:2">
      <c r="A911" s="47"/>
      <c r="B911" s="23"/>
    </row>
    <row r="912" spans="1:2">
      <c r="A912" s="47"/>
      <c r="B912" s="23"/>
    </row>
    <row r="913" spans="1:2">
      <c r="A913" s="47"/>
      <c r="B913" s="23"/>
    </row>
    <row r="914" spans="1:2">
      <c r="A914" s="47"/>
      <c r="B914" s="23"/>
    </row>
    <row r="915" spans="1:2">
      <c r="A915" s="47"/>
      <c r="B915" s="23"/>
    </row>
    <row r="916" spans="1:2">
      <c r="A916" s="47"/>
      <c r="B916" s="23"/>
    </row>
    <row r="917" spans="1:2">
      <c r="A917" s="47"/>
      <c r="B917" s="23"/>
    </row>
    <row r="918" spans="1:2">
      <c r="A918" s="47"/>
      <c r="B918" s="23"/>
    </row>
    <row r="919" spans="1:2">
      <c r="A919" s="47"/>
      <c r="B919" s="23"/>
    </row>
    <row r="920" spans="1:2">
      <c r="A920" s="47"/>
      <c r="B920" s="23"/>
    </row>
    <row r="921" spans="1:2">
      <c r="A921" s="47"/>
      <c r="B921" s="23"/>
    </row>
    <row r="922" spans="1:2">
      <c r="A922" s="47"/>
      <c r="B922" s="23"/>
    </row>
    <row r="923" spans="1:2">
      <c r="A923" s="47"/>
      <c r="B923" s="23"/>
    </row>
    <row r="924" spans="1:2">
      <c r="A924" s="47"/>
      <c r="B924" s="23"/>
    </row>
    <row r="925" spans="1:2">
      <c r="A925" s="47"/>
      <c r="B925" s="23"/>
    </row>
    <row r="926" spans="1:2">
      <c r="A926" s="47"/>
      <c r="B926" s="23"/>
    </row>
    <row r="927" spans="1:2">
      <c r="A927" s="47"/>
      <c r="B927" s="23"/>
    </row>
    <row r="928" spans="1:2">
      <c r="A928" s="47"/>
      <c r="B928" s="23"/>
    </row>
    <row r="929" spans="1:2">
      <c r="A929" s="47"/>
      <c r="B929" s="23"/>
    </row>
    <row r="930" spans="1:2">
      <c r="A930" s="47"/>
      <c r="B930" s="23"/>
    </row>
    <row r="931" spans="1:2">
      <c r="A931" s="47"/>
      <c r="B931" s="23"/>
    </row>
    <row r="932" spans="1:2">
      <c r="A932" s="47"/>
      <c r="B932" s="23"/>
    </row>
    <row r="933" spans="1:2">
      <c r="A933" s="47"/>
      <c r="B933" s="23"/>
    </row>
    <row r="934" spans="1:2">
      <c r="A934" s="47"/>
      <c r="B934" s="23"/>
    </row>
    <row r="935" spans="1:2">
      <c r="A935" s="47"/>
      <c r="B935" s="23"/>
    </row>
    <row r="936" spans="1:2">
      <c r="A936" s="47"/>
      <c r="B936" s="23"/>
    </row>
    <row r="937" spans="1:2">
      <c r="A937" s="47"/>
      <c r="B937" s="23"/>
    </row>
    <row r="938" spans="1:2">
      <c r="A938" s="47"/>
      <c r="B938" s="23"/>
    </row>
    <row r="939" spans="1:2">
      <c r="A939" s="47"/>
      <c r="B939" s="23"/>
    </row>
    <row r="940" spans="1:2">
      <c r="A940" s="47"/>
      <c r="B940" s="23"/>
    </row>
    <row r="941" spans="1:2">
      <c r="A941" s="47"/>
      <c r="B941" s="23"/>
    </row>
    <row r="942" spans="1:2">
      <c r="A942" s="47"/>
      <c r="B942" s="23"/>
    </row>
    <row r="943" spans="1:2">
      <c r="A943" s="47"/>
      <c r="B943" s="23"/>
    </row>
    <row r="944" spans="1:2">
      <c r="A944" s="47"/>
      <c r="B944" s="23"/>
    </row>
    <row r="945" spans="1:2">
      <c r="A945" s="47"/>
      <c r="B945" s="23"/>
    </row>
    <row r="946" spans="1:2">
      <c r="A946" s="47"/>
      <c r="B946" s="23"/>
    </row>
    <row r="947" spans="1:2">
      <c r="A947" s="47"/>
      <c r="B947" s="23"/>
    </row>
    <row r="948" spans="1:2">
      <c r="A948" s="47"/>
      <c r="B948" s="23"/>
    </row>
    <row r="949" spans="1:2">
      <c r="A949" s="47"/>
      <c r="B949" s="23"/>
    </row>
    <row r="950" spans="1:2">
      <c r="A950" s="47"/>
      <c r="B950" s="23"/>
    </row>
    <row r="951" spans="1:2">
      <c r="A951" s="47"/>
      <c r="B951" s="23"/>
    </row>
    <row r="952" spans="1:2">
      <c r="A952" s="47"/>
      <c r="B952" s="23"/>
    </row>
    <row r="953" spans="1:2">
      <c r="A953" s="47"/>
      <c r="B953" s="23"/>
    </row>
    <row r="954" spans="1:2">
      <c r="A954" s="47"/>
      <c r="B954" s="23"/>
    </row>
    <row r="955" spans="1:2">
      <c r="A955" s="47"/>
      <c r="B955" s="23"/>
    </row>
    <row r="956" spans="1:2">
      <c r="A956" s="47"/>
      <c r="B956" s="23"/>
    </row>
    <row r="957" spans="1:2">
      <c r="A957" s="47"/>
      <c r="B957" s="23"/>
    </row>
    <row r="958" spans="1:2">
      <c r="A958" s="47"/>
      <c r="B958" s="23"/>
    </row>
    <row r="959" spans="1:2">
      <c r="A959" s="47"/>
      <c r="B959" s="23"/>
    </row>
    <row r="960" spans="1:2">
      <c r="A960" s="47"/>
      <c r="B960" s="23"/>
    </row>
    <row r="961" spans="1:2">
      <c r="A961" s="47"/>
      <c r="B961" s="23"/>
    </row>
    <row r="962" spans="1:2">
      <c r="A962" s="47"/>
      <c r="B962" s="23"/>
    </row>
    <row r="963" spans="1:2">
      <c r="A963" s="47"/>
      <c r="B963" s="23"/>
    </row>
    <row r="964" spans="1:2">
      <c r="A964" s="47"/>
      <c r="B964" s="23"/>
    </row>
    <row r="965" spans="1:2">
      <c r="A965" s="47"/>
      <c r="B965" s="23"/>
    </row>
    <row r="966" spans="1:2">
      <c r="A966" s="47"/>
      <c r="B966" s="23"/>
    </row>
    <row r="967" spans="1:2">
      <c r="A967" s="47"/>
      <c r="B967" s="23"/>
    </row>
    <row r="968" spans="1:2">
      <c r="A968" s="47"/>
      <c r="B968" s="23"/>
    </row>
    <row r="969" spans="1:2">
      <c r="A969" s="47"/>
      <c r="B969" s="23"/>
    </row>
    <row r="970" spans="1:2">
      <c r="A970" s="47"/>
      <c r="B970" s="23"/>
    </row>
    <row r="971" spans="1:2">
      <c r="A971" s="47"/>
      <c r="B971" s="23"/>
    </row>
    <row r="972" spans="1:2">
      <c r="A972" s="47"/>
      <c r="B972" s="23"/>
    </row>
    <row r="973" spans="1:2">
      <c r="A973" s="47"/>
      <c r="B973" s="23"/>
    </row>
    <row r="974" spans="1:2">
      <c r="A974" s="47"/>
      <c r="B974" s="23"/>
    </row>
    <row r="975" spans="1:2">
      <c r="A975" s="47"/>
      <c r="B975" s="23"/>
    </row>
    <row r="976" spans="1:2">
      <c r="A976" s="47"/>
      <c r="B976" s="23"/>
    </row>
    <row r="977" spans="1:2">
      <c r="A977" s="47"/>
      <c r="B977" s="23"/>
    </row>
    <row r="978" spans="1:2">
      <c r="A978" s="47"/>
      <c r="B978" s="23"/>
    </row>
    <row r="979" spans="1:2">
      <c r="A979" s="47"/>
      <c r="B979" s="23"/>
    </row>
    <row r="980" spans="1:2">
      <c r="A980" s="47"/>
      <c r="B980" s="23"/>
    </row>
    <row r="981" spans="1:2">
      <c r="A981" s="47"/>
      <c r="B981" s="23"/>
    </row>
    <row r="982" spans="1:2">
      <c r="A982" s="47"/>
      <c r="B982" s="23"/>
    </row>
    <row r="983" spans="1:2">
      <c r="A983" s="47"/>
      <c r="B983" s="23"/>
    </row>
    <row r="984" spans="1:2">
      <c r="A984" s="47"/>
      <c r="B984" s="23"/>
    </row>
    <row r="985" spans="1:2">
      <c r="A985" s="47"/>
      <c r="B985" s="23"/>
    </row>
    <row r="986" spans="1:2">
      <c r="A986" s="47"/>
      <c r="B986" s="23"/>
    </row>
    <row r="987" spans="1:2">
      <c r="A987" s="47"/>
      <c r="B987" s="23"/>
    </row>
    <row r="988" spans="1:2">
      <c r="A988" s="47"/>
      <c r="B988" s="23"/>
    </row>
    <row r="989" spans="1:2">
      <c r="A989" s="47"/>
      <c r="B989" s="23"/>
    </row>
    <row r="990" spans="1:2">
      <c r="A990" s="47"/>
      <c r="B990" s="23"/>
    </row>
    <row r="991" spans="1:2">
      <c r="A991" s="47"/>
      <c r="B991" s="23"/>
    </row>
    <row r="992" spans="1:2">
      <c r="A992" s="47"/>
      <c r="B992" s="23"/>
    </row>
    <row r="993" spans="1:2">
      <c r="A993" s="47"/>
      <c r="B993" s="23"/>
    </row>
    <row r="994" spans="1:2">
      <c r="A994" s="47"/>
      <c r="B994" s="23"/>
    </row>
    <row r="995" spans="1:2">
      <c r="A995" s="47"/>
      <c r="B995" s="23"/>
    </row>
    <row r="996" spans="1:2">
      <c r="A996" s="47"/>
      <c r="B996" s="23"/>
    </row>
    <row r="997" spans="1:2">
      <c r="A997" s="47"/>
      <c r="B997" s="23"/>
    </row>
    <row r="998" spans="1:2">
      <c r="A998" s="47"/>
      <c r="B998" s="23"/>
    </row>
    <row r="999" spans="1:2">
      <c r="A999" s="47"/>
      <c r="B999" s="23"/>
    </row>
    <row r="1000" spans="1:2">
      <c r="A1000" s="47"/>
      <c r="B100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1001"/>
  <sheetViews>
    <sheetView topLeftCell="A82" workbookViewId="0">
      <selection activeCell="D108" sqref="D108"/>
    </sheetView>
  </sheetViews>
  <sheetFormatPr defaultColWidth="17.33203125" defaultRowHeight="15" customHeight="1"/>
  <sheetData>
    <row r="1" spans="1:4">
      <c r="A1" s="1" t="s">
        <v>0</v>
      </c>
      <c r="B1" s="4" t="s">
        <v>2</v>
      </c>
      <c r="C1" s="5" t="s">
        <v>3</v>
      </c>
      <c r="D1" s="5" t="s">
        <v>4</v>
      </c>
    </row>
    <row r="2" spans="1:4">
      <c r="A2" s="7">
        <v>42179</v>
      </c>
      <c r="B2" s="9">
        <v>149</v>
      </c>
      <c r="C2" s="11" t="s">
        <v>6</v>
      </c>
      <c r="D2" s="11" t="s">
        <v>8</v>
      </c>
    </row>
    <row r="3" spans="1:4">
      <c r="A3" s="7">
        <v>42158</v>
      </c>
      <c r="B3" s="9">
        <v>56.68</v>
      </c>
      <c r="C3" s="11" t="s">
        <v>9</v>
      </c>
      <c r="D3" s="11" t="s">
        <v>10</v>
      </c>
    </row>
    <row r="4" spans="1:4">
      <c r="A4" s="7">
        <v>42160</v>
      </c>
      <c r="B4" s="9">
        <v>109.29</v>
      </c>
      <c r="C4" s="11" t="s">
        <v>9</v>
      </c>
      <c r="D4" s="11" t="s">
        <v>11</v>
      </c>
    </row>
    <row r="5" spans="1:4">
      <c r="A5" s="7">
        <v>42165</v>
      </c>
      <c r="B5" s="9">
        <v>29.96</v>
      </c>
      <c r="C5" s="11" t="s">
        <v>9</v>
      </c>
      <c r="D5" s="11" t="s">
        <v>12</v>
      </c>
    </row>
    <row r="6" spans="1:4">
      <c r="A6" s="7">
        <v>42156</v>
      </c>
      <c r="B6" s="9">
        <v>75</v>
      </c>
      <c r="C6" s="11" t="s">
        <v>13</v>
      </c>
      <c r="D6" s="11" t="s">
        <v>14</v>
      </c>
    </row>
    <row r="7" spans="1:4">
      <c r="A7" s="7">
        <v>42173</v>
      </c>
      <c r="B7" s="9">
        <v>200</v>
      </c>
      <c r="C7" s="11" t="s">
        <v>13</v>
      </c>
      <c r="D7" s="11" t="s">
        <v>17</v>
      </c>
    </row>
    <row r="8" spans="1:4">
      <c r="A8" s="7">
        <v>42170</v>
      </c>
      <c r="B8" s="9">
        <v>60</v>
      </c>
      <c r="C8" s="11" t="s">
        <v>18</v>
      </c>
      <c r="D8" s="11" t="s">
        <v>19</v>
      </c>
    </row>
    <row r="9" spans="1:4">
      <c r="A9" s="7">
        <v>42160</v>
      </c>
      <c r="B9" s="9">
        <v>8.65</v>
      </c>
      <c r="C9" s="11" t="s">
        <v>20</v>
      </c>
      <c r="D9" s="11" t="s">
        <v>21</v>
      </c>
    </row>
    <row r="10" spans="1:4">
      <c r="A10" s="7">
        <v>42163</v>
      </c>
      <c r="B10" s="9">
        <v>40.35</v>
      </c>
      <c r="C10" s="11" t="s">
        <v>20</v>
      </c>
      <c r="D10" s="11" t="s">
        <v>22</v>
      </c>
    </row>
    <row r="11" spans="1:4">
      <c r="A11" s="7">
        <v>42163</v>
      </c>
      <c r="B11" s="9">
        <v>31.98</v>
      </c>
      <c r="C11" s="11" t="s">
        <v>20</v>
      </c>
      <c r="D11" s="11" t="s">
        <v>23</v>
      </c>
    </row>
    <row r="12" spans="1:4">
      <c r="A12" s="7">
        <v>42163</v>
      </c>
      <c r="B12" s="9">
        <v>19.48</v>
      </c>
      <c r="C12" s="11" t="s">
        <v>20</v>
      </c>
      <c r="D12" s="11" t="s">
        <v>22</v>
      </c>
    </row>
    <row r="13" spans="1:4">
      <c r="A13" s="7">
        <v>42163</v>
      </c>
      <c r="B13" s="9">
        <v>122.5</v>
      </c>
      <c r="C13" s="11" t="s">
        <v>20</v>
      </c>
      <c r="D13" s="11" t="s">
        <v>24</v>
      </c>
    </row>
    <row r="14" spans="1:4">
      <c r="A14" s="7">
        <v>42163</v>
      </c>
      <c r="B14" s="9">
        <v>83.29</v>
      </c>
      <c r="C14" s="11" t="s">
        <v>20</v>
      </c>
      <c r="D14" s="11" t="s">
        <v>25</v>
      </c>
    </row>
    <row r="15" spans="1:4">
      <c r="A15" s="7">
        <v>42163</v>
      </c>
      <c r="B15" s="9">
        <v>100</v>
      </c>
      <c r="C15" s="11" t="s">
        <v>20</v>
      </c>
      <c r="D15" s="11" t="s">
        <v>24</v>
      </c>
    </row>
    <row r="16" spans="1:4">
      <c r="A16" s="7">
        <v>42164</v>
      </c>
      <c r="B16" s="9">
        <v>101.47</v>
      </c>
      <c r="C16" s="11" t="s">
        <v>20</v>
      </c>
      <c r="D16" s="11" t="s">
        <v>22</v>
      </c>
    </row>
    <row r="17" spans="1:4">
      <c r="A17" s="7">
        <v>42166</v>
      </c>
      <c r="B17" s="9">
        <v>33</v>
      </c>
      <c r="C17" s="11" t="s">
        <v>20</v>
      </c>
      <c r="D17" s="11"/>
    </row>
    <row r="18" spans="1:4">
      <c r="A18" s="7">
        <v>42161</v>
      </c>
      <c r="B18" s="9">
        <v>455.61</v>
      </c>
      <c r="C18" s="11" t="s">
        <v>27</v>
      </c>
      <c r="D18" s="11" t="s">
        <v>28</v>
      </c>
    </row>
    <row r="19" spans="1:4">
      <c r="A19" s="7">
        <v>42164</v>
      </c>
      <c r="B19" s="11">
        <v>14</v>
      </c>
      <c r="C19" s="9" t="s">
        <v>27</v>
      </c>
      <c r="D19" s="11" t="s">
        <v>30</v>
      </c>
    </row>
    <row r="20" spans="1:4">
      <c r="A20" s="7">
        <v>42174</v>
      </c>
      <c r="B20" s="9">
        <v>-1010.33</v>
      </c>
      <c r="C20" s="11" t="s">
        <v>27</v>
      </c>
      <c r="D20" s="11" t="s">
        <v>31</v>
      </c>
    </row>
    <row r="21" spans="1:4">
      <c r="A21" s="7">
        <v>42156</v>
      </c>
      <c r="B21" s="9">
        <v>1.62</v>
      </c>
      <c r="C21" s="11" t="s">
        <v>32</v>
      </c>
      <c r="D21" s="11" t="s">
        <v>33</v>
      </c>
    </row>
    <row r="22" spans="1:4">
      <c r="A22" s="7">
        <v>42170</v>
      </c>
      <c r="B22" s="9">
        <v>9.3000000000000007</v>
      </c>
      <c r="C22" s="11" t="s">
        <v>32</v>
      </c>
      <c r="D22" s="11"/>
    </row>
    <row r="23" spans="1:4">
      <c r="A23" s="7">
        <v>42170</v>
      </c>
      <c r="B23" s="9">
        <v>1.62</v>
      </c>
      <c r="C23" s="11" t="s">
        <v>32</v>
      </c>
      <c r="D23" s="11" t="s">
        <v>33</v>
      </c>
    </row>
    <row r="24" spans="1:4">
      <c r="A24" s="7">
        <v>42172</v>
      </c>
      <c r="B24" s="9">
        <v>20</v>
      </c>
      <c r="C24" s="11" t="s">
        <v>32</v>
      </c>
      <c r="D24" s="11" t="s">
        <v>36</v>
      </c>
    </row>
    <row r="25" spans="1:4">
      <c r="A25" s="7">
        <v>42173</v>
      </c>
      <c r="B25" s="9">
        <v>27.98</v>
      </c>
      <c r="C25" s="11" t="s">
        <v>32</v>
      </c>
      <c r="D25" s="11" t="s">
        <v>37</v>
      </c>
    </row>
    <row r="26" spans="1:4">
      <c r="A26" s="7">
        <v>42174</v>
      </c>
      <c r="B26" s="9">
        <v>8.65</v>
      </c>
      <c r="C26" s="11" t="s">
        <v>32</v>
      </c>
      <c r="D26" s="11" t="s">
        <v>38</v>
      </c>
    </row>
    <row r="27" spans="1:4">
      <c r="A27" s="7">
        <v>42167</v>
      </c>
      <c r="B27" s="9">
        <v>24.08</v>
      </c>
      <c r="C27" s="11" t="s">
        <v>39</v>
      </c>
      <c r="D27" s="11" t="s">
        <v>40</v>
      </c>
    </row>
    <row r="28" spans="1:4">
      <c r="A28" s="7">
        <v>42175</v>
      </c>
      <c r="B28" s="9">
        <v>20.190000000000001</v>
      </c>
      <c r="C28" s="11" t="s">
        <v>39</v>
      </c>
      <c r="D28" s="11" t="s">
        <v>40</v>
      </c>
    </row>
    <row r="29" spans="1:4">
      <c r="A29" s="7">
        <v>42177</v>
      </c>
      <c r="B29" s="9">
        <v>32.07</v>
      </c>
      <c r="C29" s="11" t="s">
        <v>39</v>
      </c>
      <c r="D29" s="11" t="s">
        <v>42</v>
      </c>
    </row>
    <row r="30" spans="1:4">
      <c r="A30" s="7">
        <v>42178</v>
      </c>
      <c r="B30" s="9">
        <v>38.89</v>
      </c>
      <c r="C30" s="11" t="s">
        <v>39</v>
      </c>
      <c r="D30" s="11" t="s">
        <v>43</v>
      </c>
    </row>
    <row r="31" spans="1:4">
      <c r="A31" s="7">
        <v>42180</v>
      </c>
      <c r="B31" s="9">
        <v>30.23</v>
      </c>
      <c r="C31" s="11" t="s">
        <v>39</v>
      </c>
      <c r="D31" s="11" t="s">
        <v>43</v>
      </c>
    </row>
    <row r="32" spans="1:4">
      <c r="A32" s="7">
        <v>42183</v>
      </c>
      <c r="B32" s="9">
        <v>43.44</v>
      </c>
      <c r="C32" s="11" t="s">
        <v>39</v>
      </c>
      <c r="D32" s="11" t="s">
        <v>43</v>
      </c>
    </row>
    <row r="33" spans="1:4">
      <c r="A33" s="7">
        <v>42183</v>
      </c>
      <c r="B33" s="9">
        <v>34.1</v>
      </c>
      <c r="C33" s="11" t="s">
        <v>39</v>
      </c>
      <c r="D33" s="11" t="s">
        <v>43</v>
      </c>
    </row>
    <row r="34" spans="1:4">
      <c r="A34" s="7">
        <v>42184</v>
      </c>
      <c r="B34" s="9">
        <v>19.440000000000001</v>
      </c>
      <c r="C34" s="11" t="s">
        <v>39</v>
      </c>
      <c r="D34" s="11" t="s">
        <v>40</v>
      </c>
    </row>
    <row r="35" spans="1:4">
      <c r="A35" s="7">
        <v>42184</v>
      </c>
      <c r="B35" s="9">
        <f>41.21+3.37</f>
        <v>44.58</v>
      </c>
      <c r="C35" s="11" t="s">
        <v>39</v>
      </c>
      <c r="D35" s="11" t="s">
        <v>42</v>
      </c>
    </row>
    <row r="36" spans="1:4">
      <c r="A36" s="7">
        <v>42185</v>
      </c>
      <c r="B36" s="9">
        <v>40.28</v>
      </c>
      <c r="C36" s="11" t="s">
        <v>39</v>
      </c>
      <c r="D36" s="11" t="s">
        <v>43</v>
      </c>
    </row>
    <row r="37" spans="1:4">
      <c r="A37" s="7">
        <v>42156</v>
      </c>
      <c r="B37" s="9">
        <v>25.31</v>
      </c>
      <c r="C37" s="11" t="s">
        <v>57</v>
      </c>
      <c r="D37" s="11" t="s">
        <v>58</v>
      </c>
    </row>
    <row r="38" spans="1:4">
      <c r="A38" s="7">
        <v>42157</v>
      </c>
      <c r="B38" s="9">
        <v>4.96</v>
      </c>
      <c r="C38" s="11" t="s">
        <v>57</v>
      </c>
      <c r="D38" s="11" t="s">
        <v>59</v>
      </c>
    </row>
    <row r="39" spans="1:4">
      <c r="A39" s="7">
        <v>42157</v>
      </c>
      <c r="B39" s="9">
        <v>6.91</v>
      </c>
      <c r="C39" s="11" t="s">
        <v>57</v>
      </c>
      <c r="D39" s="11" t="s">
        <v>66</v>
      </c>
    </row>
    <row r="40" spans="1:4">
      <c r="A40" s="7">
        <v>42157</v>
      </c>
      <c r="B40" s="9">
        <v>23.35</v>
      </c>
      <c r="C40" s="11" t="s">
        <v>57</v>
      </c>
      <c r="D40" s="11" t="s">
        <v>68</v>
      </c>
    </row>
    <row r="41" spans="1:4">
      <c r="A41" s="7">
        <v>42159</v>
      </c>
      <c r="B41" s="9">
        <v>2.7</v>
      </c>
      <c r="C41" s="11" t="s">
        <v>57</v>
      </c>
      <c r="D41" s="11"/>
    </row>
    <row r="42" spans="1:4">
      <c r="A42" s="7">
        <v>42160</v>
      </c>
      <c r="B42" s="9">
        <v>55.69</v>
      </c>
      <c r="C42" s="11" t="s">
        <v>57</v>
      </c>
      <c r="D42" s="11" t="s">
        <v>69</v>
      </c>
    </row>
    <row r="43" spans="1:4">
      <c r="A43" s="7">
        <v>42164</v>
      </c>
      <c r="B43" s="9">
        <v>7</v>
      </c>
      <c r="C43" s="11" t="s">
        <v>57</v>
      </c>
      <c r="D43" s="11" t="s">
        <v>71</v>
      </c>
    </row>
    <row r="44" spans="1:4">
      <c r="A44" s="7">
        <v>42165</v>
      </c>
      <c r="B44" s="9">
        <v>84.7</v>
      </c>
      <c r="C44" s="11" t="s">
        <v>57</v>
      </c>
      <c r="D44" s="11" t="s">
        <v>72</v>
      </c>
    </row>
    <row r="45" spans="1:4">
      <c r="A45" s="7">
        <v>42166</v>
      </c>
      <c r="B45" s="9">
        <v>2.7</v>
      </c>
      <c r="C45" s="11" t="s">
        <v>57</v>
      </c>
      <c r="D45" s="11"/>
    </row>
    <row r="46" spans="1:4">
      <c r="A46" s="7">
        <v>42168</v>
      </c>
      <c r="B46" s="9">
        <v>31.48</v>
      </c>
      <c r="C46" s="11" t="s">
        <v>57</v>
      </c>
      <c r="D46" s="11" t="s">
        <v>58</v>
      </c>
    </row>
    <row r="47" spans="1:4">
      <c r="A47" s="7">
        <v>42170</v>
      </c>
      <c r="B47" s="9">
        <v>3.14</v>
      </c>
      <c r="C47" s="11" t="s">
        <v>57</v>
      </c>
      <c r="D47" s="11" t="s">
        <v>73</v>
      </c>
    </row>
    <row r="48" spans="1:4">
      <c r="A48" s="7">
        <v>42173</v>
      </c>
      <c r="B48" s="9">
        <v>37.450000000000003</v>
      </c>
      <c r="C48" s="11" t="s">
        <v>57</v>
      </c>
      <c r="D48" s="11" t="s">
        <v>58</v>
      </c>
    </row>
    <row r="49" spans="1:4">
      <c r="A49" s="7">
        <v>42174</v>
      </c>
      <c r="B49" s="9">
        <v>4.8</v>
      </c>
      <c r="C49" s="11" t="s">
        <v>57</v>
      </c>
      <c r="D49" s="11"/>
    </row>
    <row r="50" spans="1:4">
      <c r="A50" s="7">
        <v>42176</v>
      </c>
      <c r="B50" s="9">
        <v>24.29</v>
      </c>
      <c r="C50" s="11" t="s">
        <v>57</v>
      </c>
      <c r="D50" s="11" t="s">
        <v>58</v>
      </c>
    </row>
    <row r="51" spans="1:4">
      <c r="A51" s="7">
        <v>42177</v>
      </c>
      <c r="B51" s="9">
        <v>11.93</v>
      </c>
      <c r="C51" s="11" t="s">
        <v>57</v>
      </c>
      <c r="D51" s="11" t="s">
        <v>74</v>
      </c>
    </row>
    <row r="52" spans="1:4">
      <c r="A52" s="7">
        <v>42177</v>
      </c>
      <c r="B52" s="9">
        <v>83.17</v>
      </c>
      <c r="C52" s="11" t="s">
        <v>57</v>
      </c>
      <c r="D52" s="11" t="s">
        <v>75</v>
      </c>
    </row>
    <row r="53" spans="1:4">
      <c r="A53" s="7">
        <v>42180</v>
      </c>
      <c r="B53" s="9">
        <v>2.7</v>
      </c>
      <c r="C53" s="11" t="s">
        <v>57</v>
      </c>
      <c r="D53" s="11"/>
    </row>
    <row r="54" spans="1:4">
      <c r="A54" s="7">
        <v>42180</v>
      </c>
      <c r="B54" s="9">
        <v>9.8699999999999992</v>
      </c>
      <c r="C54" s="11" t="s">
        <v>57</v>
      </c>
      <c r="D54" s="11" t="s">
        <v>58</v>
      </c>
    </row>
    <row r="55" spans="1:4">
      <c r="A55" s="7">
        <v>42181</v>
      </c>
      <c r="B55" s="9">
        <v>18.36</v>
      </c>
      <c r="C55" s="11" t="s">
        <v>57</v>
      </c>
      <c r="D55" s="11" t="s">
        <v>76</v>
      </c>
    </row>
    <row r="56" spans="1:4">
      <c r="A56" s="7">
        <v>42181</v>
      </c>
      <c r="B56" s="9">
        <v>83.67</v>
      </c>
      <c r="C56" s="11" t="s">
        <v>57</v>
      </c>
      <c r="D56" s="11" t="s">
        <v>75</v>
      </c>
    </row>
    <row r="57" spans="1:4">
      <c r="A57" s="7">
        <v>42181</v>
      </c>
      <c r="B57" s="9">
        <v>38.82</v>
      </c>
      <c r="C57" s="11" t="s">
        <v>57</v>
      </c>
      <c r="D57" s="11" t="s">
        <v>75</v>
      </c>
    </row>
    <row r="58" spans="1:4">
      <c r="A58" s="7">
        <v>42181</v>
      </c>
      <c r="B58" s="9">
        <v>5.86</v>
      </c>
      <c r="C58" s="11" t="s">
        <v>57</v>
      </c>
      <c r="D58" s="11" t="s">
        <v>75</v>
      </c>
    </row>
    <row r="59" spans="1:4">
      <c r="A59" s="7">
        <v>42183</v>
      </c>
      <c r="B59" s="9">
        <v>13.28</v>
      </c>
      <c r="C59" s="11" t="s">
        <v>57</v>
      </c>
      <c r="D59" s="11" t="s">
        <v>78</v>
      </c>
    </row>
    <row r="60" spans="1:4">
      <c r="A60" s="7">
        <v>42183</v>
      </c>
      <c r="B60" s="23">
        <f>10.56+3.69</f>
        <v>14.25</v>
      </c>
      <c r="C60" s="11" t="s">
        <v>57</v>
      </c>
      <c r="D60" s="11" t="s">
        <v>82</v>
      </c>
    </row>
    <row r="61" spans="1:4">
      <c r="A61" s="7">
        <v>42184</v>
      </c>
      <c r="B61" s="9">
        <v>37.06</v>
      </c>
      <c r="C61" s="11" t="s">
        <v>57</v>
      </c>
      <c r="D61" s="11" t="s">
        <v>84</v>
      </c>
    </row>
    <row r="62" spans="1:4">
      <c r="A62" s="7">
        <v>42184</v>
      </c>
      <c r="B62" s="23">
        <f>4.42+2.7</f>
        <v>7.12</v>
      </c>
      <c r="C62" s="11" t="s">
        <v>57</v>
      </c>
      <c r="D62" s="11"/>
    </row>
    <row r="63" spans="1:4">
      <c r="A63" s="7">
        <v>42185</v>
      </c>
      <c r="B63" s="9">
        <v>10.57</v>
      </c>
      <c r="C63" s="11" t="s">
        <v>57</v>
      </c>
      <c r="D63" s="11" t="s">
        <v>85</v>
      </c>
    </row>
    <row r="64" spans="1:4">
      <c r="A64" s="7">
        <v>42185</v>
      </c>
      <c r="B64" s="9">
        <v>55.95</v>
      </c>
      <c r="C64" s="11" t="s">
        <v>57</v>
      </c>
      <c r="D64" s="11" t="s">
        <v>58</v>
      </c>
    </row>
    <row r="65" spans="1:4">
      <c r="A65" s="7">
        <v>42185</v>
      </c>
      <c r="B65" s="9">
        <v>13.26</v>
      </c>
      <c r="C65" s="11" t="s">
        <v>57</v>
      </c>
      <c r="D65" s="11" t="s">
        <v>86</v>
      </c>
    </row>
    <row r="66" spans="1:4">
      <c r="A66" s="7">
        <v>42185</v>
      </c>
      <c r="B66" s="9">
        <v>8.5</v>
      </c>
      <c r="C66" s="11" t="s">
        <v>57</v>
      </c>
      <c r="D66" s="11" t="s">
        <v>88</v>
      </c>
    </row>
    <row r="67" spans="1:4">
      <c r="A67" s="7">
        <v>42167</v>
      </c>
      <c r="B67" s="9">
        <v>40.549999999999997</v>
      </c>
      <c r="C67" s="11" t="s">
        <v>89</v>
      </c>
      <c r="D67" s="11" t="s">
        <v>90</v>
      </c>
    </row>
    <row r="68" spans="1:4">
      <c r="A68" s="7">
        <v>42156</v>
      </c>
      <c r="B68" s="9">
        <v>300</v>
      </c>
      <c r="C68" s="11" t="s">
        <v>91</v>
      </c>
      <c r="D68" s="11" t="s">
        <v>92</v>
      </c>
    </row>
    <row r="69" spans="1:4">
      <c r="A69" s="7">
        <v>42156</v>
      </c>
      <c r="B69" s="9">
        <v>42.71</v>
      </c>
      <c r="C69" s="11" t="s">
        <v>91</v>
      </c>
      <c r="D69" s="35" t="s">
        <v>96</v>
      </c>
    </row>
    <row r="70" spans="1:4">
      <c r="A70" s="7">
        <v>42179</v>
      </c>
      <c r="B70" s="9">
        <v>3.24</v>
      </c>
      <c r="C70" s="11" t="s">
        <v>91</v>
      </c>
      <c r="D70" s="11" t="s">
        <v>103</v>
      </c>
    </row>
    <row r="71" spans="1:4">
      <c r="A71" s="7">
        <v>42184</v>
      </c>
      <c r="B71" s="9">
        <v>46.41</v>
      </c>
      <c r="C71" s="11" t="s">
        <v>91</v>
      </c>
      <c r="D71" s="11" t="s">
        <v>104</v>
      </c>
    </row>
    <row r="72" spans="1:4">
      <c r="A72" s="7">
        <v>42156</v>
      </c>
      <c r="B72" s="9">
        <v>92</v>
      </c>
      <c r="C72" s="11" t="s">
        <v>105</v>
      </c>
      <c r="D72" s="13"/>
    </row>
    <row r="73" spans="1:4">
      <c r="A73" s="7">
        <v>42159</v>
      </c>
      <c r="B73" s="9">
        <v>55.07</v>
      </c>
      <c r="C73" s="11" t="s">
        <v>105</v>
      </c>
      <c r="D73" s="11" t="s">
        <v>107</v>
      </c>
    </row>
    <row r="74" spans="1:4">
      <c r="A74" s="7">
        <v>42164</v>
      </c>
      <c r="B74" s="9">
        <v>25</v>
      </c>
      <c r="C74" s="11" t="s">
        <v>105</v>
      </c>
      <c r="D74" s="11" t="s">
        <v>108</v>
      </c>
    </row>
    <row r="75" spans="1:4">
      <c r="A75" s="7">
        <v>42156</v>
      </c>
      <c r="B75" s="9">
        <v>928.61</v>
      </c>
      <c r="C75" s="11" t="s">
        <v>109</v>
      </c>
      <c r="D75" s="11" t="s">
        <v>110</v>
      </c>
    </row>
    <row r="76" spans="1:4">
      <c r="A76" s="7">
        <v>42157</v>
      </c>
      <c r="B76" s="9">
        <v>10.77</v>
      </c>
      <c r="C76" s="11" t="s">
        <v>109</v>
      </c>
      <c r="D76" s="11" t="s">
        <v>111</v>
      </c>
    </row>
    <row r="77" spans="1:4">
      <c r="A77" s="7">
        <v>42157</v>
      </c>
      <c r="B77" s="9">
        <v>16.18</v>
      </c>
      <c r="C77" s="11" t="s">
        <v>109</v>
      </c>
      <c r="D77" s="11" t="s">
        <v>111</v>
      </c>
    </row>
    <row r="78" spans="1:4">
      <c r="A78" s="7">
        <v>42160</v>
      </c>
      <c r="B78" s="9">
        <v>95</v>
      </c>
      <c r="C78" s="11" t="s">
        <v>109</v>
      </c>
      <c r="D78" s="11" t="s">
        <v>112</v>
      </c>
    </row>
    <row r="79" spans="1:4">
      <c r="A79" s="7">
        <v>42163</v>
      </c>
      <c r="B79" s="9">
        <v>2.5</v>
      </c>
      <c r="C79" s="11" t="s">
        <v>109</v>
      </c>
      <c r="D79" s="11" t="s">
        <v>114</v>
      </c>
    </row>
    <row r="80" spans="1:4">
      <c r="A80" s="7">
        <v>42170</v>
      </c>
      <c r="B80" s="9">
        <v>1.4</v>
      </c>
      <c r="C80" s="11" t="s">
        <v>109</v>
      </c>
      <c r="D80" s="11" t="s">
        <v>115</v>
      </c>
    </row>
    <row r="81" spans="1:4">
      <c r="A81" s="7">
        <v>42170</v>
      </c>
      <c r="B81" s="9">
        <v>319.2</v>
      </c>
      <c r="C81" s="11" t="s">
        <v>109</v>
      </c>
      <c r="D81" s="11" t="s">
        <v>116</v>
      </c>
    </row>
    <row r="82" spans="1:4">
      <c r="A82" s="7">
        <v>42175</v>
      </c>
      <c r="B82" s="9">
        <v>111.12</v>
      </c>
      <c r="C82" s="11" t="s">
        <v>109</v>
      </c>
      <c r="D82" s="11" t="s">
        <v>117</v>
      </c>
    </row>
    <row r="83" spans="1:4">
      <c r="A83" s="7">
        <v>42177</v>
      </c>
      <c r="B83" s="9">
        <v>-20</v>
      </c>
      <c r="C83" s="11" t="s">
        <v>109</v>
      </c>
      <c r="D83" s="11" t="s">
        <v>118</v>
      </c>
    </row>
    <row r="84" spans="1:4">
      <c r="A84" s="7">
        <v>42177</v>
      </c>
      <c r="B84" s="9">
        <v>10.99</v>
      </c>
      <c r="C84" s="11" t="s">
        <v>109</v>
      </c>
      <c r="D84" s="11" t="s">
        <v>115</v>
      </c>
    </row>
    <row r="85" spans="1:4">
      <c r="A85" s="7">
        <v>42185</v>
      </c>
      <c r="B85" s="9">
        <v>14.05</v>
      </c>
      <c r="C85" s="11" t="s">
        <v>109</v>
      </c>
      <c r="D85" s="11" t="s">
        <v>119</v>
      </c>
    </row>
    <row r="86" spans="1:4">
      <c r="A86" s="7">
        <v>42156</v>
      </c>
      <c r="B86" s="39">
        <v>1862.66</v>
      </c>
      <c r="C86" s="11" t="s">
        <v>122</v>
      </c>
    </row>
    <row r="87" spans="1:4">
      <c r="A87" s="7">
        <v>42157</v>
      </c>
      <c r="B87" s="9">
        <v>12.5</v>
      </c>
      <c r="C87" s="11" t="s">
        <v>124</v>
      </c>
      <c r="D87" s="11" t="s">
        <v>125</v>
      </c>
    </row>
    <row r="88" spans="1:4">
      <c r="A88" s="7">
        <v>42161</v>
      </c>
      <c r="B88" s="9">
        <v>14.84</v>
      </c>
      <c r="C88" s="11" t="s">
        <v>124</v>
      </c>
      <c r="D88" s="11" t="s">
        <v>127</v>
      </c>
    </row>
    <row r="89" spans="1:4">
      <c r="A89" s="7">
        <v>42166</v>
      </c>
      <c r="B89" s="9">
        <v>169.73</v>
      </c>
      <c r="C89" s="11" t="s">
        <v>129</v>
      </c>
      <c r="D89" s="11" t="s">
        <v>130</v>
      </c>
    </row>
    <row r="90" spans="1:4">
      <c r="A90" s="42">
        <v>43623</v>
      </c>
      <c r="B90" s="39">
        <v>916.67</v>
      </c>
      <c r="C90" s="13" t="s">
        <v>15</v>
      </c>
      <c r="D90" s="11"/>
    </row>
    <row r="91" spans="1:4">
      <c r="A91" s="7">
        <v>42171</v>
      </c>
      <c r="B91" s="23">
        <f>6.99+622.2</f>
        <v>629.19000000000005</v>
      </c>
      <c r="C91" s="11" t="s">
        <v>138</v>
      </c>
      <c r="D91" s="11" t="s">
        <v>139</v>
      </c>
    </row>
    <row r="92" spans="1:4">
      <c r="A92" s="7">
        <v>42174</v>
      </c>
      <c r="B92" s="9">
        <v>180.24</v>
      </c>
      <c r="C92" s="11" t="s">
        <v>138</v>
      </c>
      <c r="D92" s="11" t="s">
        <v>140</v>
      </c>
    </row>
    <row r="93" spans="1:4">
      <c r="A93" s="7">
        <v>42178</v>
      </c>
      <c r="B93" s="9">
        <f>49.76+11.63</f>
        <v>61.39</v>
      </c>
      <c r="C93" s="11" t="s">
        <v>138</v>
      </c>
      <c r="D93" s="11" t="s">
        <v>147</v>
      </c>
    </row>
    <row r="94" spans="1:4">
      <c r="A94" s="7">
        <v>42178</v>
      </c>
      <c r="B94" s="9">
        <v>4.96</v>
      </c>
      <c r="C94" s="11" t="s">
        <v>138</v>
      </c>
      <c r="D94" s="11" t="s">
        <v>149</v>
      </c>
    </row>
    <row r="95" spans="1:4">
      <c r="A95" s="7">
        <v>42178</v>
      </c>
      <c r="B95" s="9">
        <v>200</v>
      </c>
      <c r="C95" s="11" t="s">
        <v>138</v>
      </c>
      <c r="D95" s="11" t="s">
        <v>151</v>
      </c>
    </row>
    <row r="96" spans="1:4">
      <c r="A96" s="7">
        <v>42178</v>
      </c>
      <c r="B96" s="9">
        <v>233.17</v>
      </c>
      <c r="C96" s="11" t="s">
        <v>138</v>
      </c>
      <c r="D96" s="11" t="s">
        <v>152</v>
      </c>
    </row>
    <row r="97" spans="1:4">
      <c r="A97" s="7">
        <v>42179</v>
      </c>
      <c r="B97" s="23">
        <f>65.06+19.07</f>
        <v>84.13</v>
      </c>
      <c r="C97" s="11" t="s">
        <v>138</v>
      </c>
      <c r="D97" s="11" t="s">
        <v>157</v>
      </c>
    </row>
    <row r="98" spans="1:4">
      <c r="A98" s="7">
        <v>42180</v>
      </c>
      <c r="B98" s="9">
        <v>58.73</v>
      </c>
      <c r="C98" s="11" t="s">
        <v>138</v>
      </c>
      <c r="D98" s="11" t="s">
        <v>157</v>
      </c>
    </row>
    <row r="99" spans="1:4">
      <c r="A99" s="7">
        <v>42180</v>
      </c>
      <c r="B99" s="9">
        <v>5.3</v>
      </c>
      <c r="C99" s="11" t="s">
        <v>138</v>
      </c>
      <c r="D99" s="11" t="s">
        <v>144</v>
      </c>
    </row>
    <row r="100" spans="1:4">
      <c r="A100" s="7">
        <v>42181</v>
      </c>
      <c r="B100" s="9">
        <v>27.28</v>
      </c>
      <c r="C100" s="11" t="s">
        <v>138</v>
      </c>
      <c r="D100" s="11" t="s">
        <v>158</v>
      </c>
    </row>
    <row r="101" spans="1:4">
      <c r="A101" s="7">
        <v>42184</v>
      </c>
      <c r="B101" s="9">
        <v>20</v>
      </c>
      <c r="C101" s="11" t="s">
        <v>138</v>
      </c>
      <c r="D101" s="11" t="s">
        <v>14</v>
      </c>
    </row>
    <row r="102" spans="1:4">
      <c r="A102" s="7">
        <v>42184</v>
      </c>
      <c r="B102" s="9">
        <v>71.19</v>
      </c>
      <c r="C102" s="11" t="s">
        <v>138</v>
      </c>
      <c r="D102" s="11" t="s">
        <v>157</v>
      </c>
    </row>
    <row r="103" spans="1:4">
      <c r="A103" s="7">
        <v>42185</v>
      </c>
      <c r="B103" s="9">
        <v>29.08</v>
      </c>
      <c r="C103" s="11" t="s">
        <v>138</v>
      </c>
      <c r="D103" s="11" t="s">
        <v>159</v>
      </c>
    </row>
    <row r="104" spans="1:4">
      <c r="A104" s="7">
        <v>42198</v>
      </c>
      <c r="B104" s="23">
        <f>175.93/2</f>
        <v>87.965000000000003</v>
      </c>
      <c r="C104" s="11" t="s">
        <v>29</v>
      </c>
      <c r="D104" s="11" t="s">
        <v>60</v>
      </c>
    </row>
    <row r="105" spans="1:4">
      <c r="A105" s="47"/>
      <c r="B105" s="23"/>
    </row>
    <row r="106" spans="1:4">
      <c r="A106" s="47"/>
      <c r="B106" s="23"/>
    </row>
    <row r="107" spans="1:4">
      <c r="A107" s="47"/>
      <c r="B107" s="23"/>
    </row>
    <row r="108" spans="1:4">
      <c r="A108" s="47"/>
      <c r="B108" s="23"/>
    </row>
    <row r="109" spans="1:4">
      <c r="A109" s="47"/>
      <c r="B109" s="23"/>
    </row>
    <row r="110" spans="1:4">
      <c r="A110" s="47"/>
      <c r="B110" s="23"/>
    </row>
    <row r="111" spans="1:4">
      <c r="A111" s="47"/>
      <c r="B111" s="23"/>
    </row>
    <row r="112" spans="1:4">
      <c r="A112" s="47"/>
      <c r="B112" s="23"/>
    </row>
    <row r="113" spans="1:2">
      <c r="A113" s="47"/>
      <c r="B113" s="23"/>
    </row>
    <row r="114" spans="1:2">
      <c r="A114" s="47"/>
      <c r="B114" s="23"/>
    </row>
    <row r="115" spans="1:2">
      <c r="A115" s="47"/>
      <c r="B115" s="23"/>
    </row>
    <row r="116" spans="1:2">
      <c r="A116" s="47"/>
      <c r="B116" s="23"/>
    </row>
    <row r="117" spans="1:2">
      <c r="A117" s="47"/>
      <c r="B117" s="23"/>
    </row>
    <row r="118" spans="1:2">
      <c r="A118" s="47"/>
      <c r="B118" s="23"/>
    </row>
    <row r="119" spans="1:2">
      <c r="A119" s="47"/>
      <c r="B119" s="23"/>
    </row>
    <row r="120" spans="1:2">
      <c r="A120" s="47"/>
      <c r="B120" s="23"/>
    </row>
    <row r="121" spans="1:2">
      <c r="A121" s="47"/>
      <c r="B121" s="23"/>
    </row>
    <row r="122" spans="1:2">
      <c r="A122" s="47"/>
      <c r="B122" s="23"/>
    </row>
    <row r="123" spans="1:2">
      <c r="A123" s="47"/>
      <c r="B123" s="23"/>
    </row>
    <row r="124" spans="1:2">
      <c r="A124" s="47"/>
      <c r="B124" s="23"/>
    </row>
    <row r="125" spans="1:2">
      <c r="A125" s="47"/>
      <c r="B125" s="23"/>
    </row>
    <row r="126" spans="1:2">
      <c r="A126" s="47"/>
      <c r="B126" s="23"/>
    </row>
    <row r="127" spans="1:2">
      <c r="A127" s="47"/>
      <c r="B127" s="23"/>
    </row>
    <row r="128" spans="1:2">
      <c r="A128" s="47"/>
      <c r="B128" s="23"/>
    </row>
    <row r="129" spans="1:2">
      <c r="A129" s="47"/>
      <c r="B129" s="23"/>
    </row>
    <row r="130" spans="1:2">
      <c r="A130" s="47"/>
      <c r="B130" s="23"/>
    </row>
    <row r="131" spans="1:2">
      <c r="A131" s="47"/>
      <c r="B131" s="23"/>
    </row>
    <row r="132" spans="1:2">
      <c r="A132" s="47"/>
      <c r="B132" s="23"/>
    </row>
    <row r="133" spans="1:2">
      <c r="A133" s="47"/>
      <c r="B133" s="23"/>
    </row>
    <row r="134" spans="1:2">
      <c r="A134" s="47"/>
      <c r="B134" s="23"/>
    </row>
    <row r="135" spans="1:2">
      <c r="A135" s="47"/>
      <c r="B135" s="23"/>
    </row>
    <row r="136" spans="1:2">
      <c r="A136" s="47"/>
      <c r="B136" s="23"/>
    </row>
    <row r="137" spans="1:2">
      <c r="A137" s="47"/>
      <c r="B137" s="23"/>
    </row>
    <row r="138" spans="1:2">
      <c r="A138" s="47"/>
      <c r="B138" s="23"/>
    </row>
    <row r="139" spans="1:2">
      <c r="A139" s="47"/>
      <c r="B139" s="23"/>
    </row>
    <row r="140" spans="1:2">
      <c r="A140" s="47"/>
      <c r="B140" s="23"/>
    </row>
    <row r="141" spans="1:2">
      <c r="A141" s="47"/>
      <c r="B141" s="23"/>
    </row>
    <row r="142" spans="1:2">
      <c r="A142" s="47"/>
      <c r="B142" s="23"/>
    </row>
    <row r="143" spans="1:2">
      <c r="A143" s="47"/>
      <c r="B143" s="23"/>
    </row>
    <row r="144" spans="1:2">
      <c r="A144" s="47"/>
      <c r="B144" s="23"/>
    </row>
    <row r="145" spans="1:2">
      <c r="A145" s="47"/>
      <c r="B145" s="23"/>
    </row>
    <row r="146" spans="1:2">
      <c r="A146" s="47"/>
      <c r="B146" s="23"/>
    </row>
    <row r="147" spans="1:2">
      <c r="A147" s="47"/>
      <c r="B147" s="23"/>
    </row>
    <row r="148" spans="1:2">
      <c r="A148" s="47"/>
      <c r="B148" s="23"/>
    </row>
    <row r="149" spans="1:2">
      <c r="A149" s="47"/>
      <c r="B149" s="23"/>
    </row>
    <row r="150" spans="1:2">
      <c r="A150" s="47"/>
      <c r="B150" s="23"/>
    </row>
    <row r="151" spans="1:2">
      <c r="A151" s="47"/>
      <c r="B151" s="23"/>
    </row>
    <row r="152" spans="1:2">
      <c r="A152" s="47"/>
      <c r="B152" s="23"/>
    </row>
    <row r="153" spans="1:2">
      <c r="A153" s="47"/>
      <c r="B153" s="23"/>
    </row>
    <row r="154" spans="1:2">
      <c r="A154" s="47"/>
      <c r="B154" s="23"/>
    </row>
    <row r="155" spans="1:2">
      <c r="A155" s="47"/>
      <c r="B155" s="23"/>
    </row>
    <row r="156" spans="1:2">
      <c r="A156" s="47"/>
      <c r="B156" s="23"/>
    </row>
    <row r="157" spans="1:2">
      <c r="A157" s="47"/>
      <c r="B157" s="23"/>
    </row>
    <row r="158" spans="1:2">
      <c r="A158" s="47"/>
      <c r="B158" s="23"/>
    </row>
    <row r="159" spans="1:2">
      <c r="A159" s="47"/>
      <c r="B159" s="23"/>
    </row>
    <row r="160" spans="1:2">
      <c r="A160" s="47"/>
      <c r="B160" s="23"/>
    </row>
    <row r="161" spans="1:2">
      <c r="A161" s="47"/>
      <c r="B161" s="23"/>
    </row>
    <row r="162" spans="1:2">
      <c r="A162" s="47"/>
      <c r="B162" s="23"/>
    </row>
    <row r="163" spans="1:2">
      <c r="A163" s="47"/>
      <c r="B163" s="23"/>
    </row>
    <row r="164" spans="1:2">
      <c r="A164" s="47"/>
      <c r="B164" s="23"/>
    </row>
    <row r="165" spans="1:2">
      <c r="A165" s="47"/>
      <c r="B165" s="23"/>
    </row>
    <row r="166" spans="1:2">
      <c r="A166" s="47"/>
      <c r="B166" s="23"/>
    </row>
    <row r="167" spans="1:2">
      <c r="A167" s="47"/>
      <c r="B167" s="23"/>
    </row>
    <row r="168" spans="1:2">
      <c r="A168" s="47"/>
      <c r="B168" s="23"/>
    </row>
    <row r="169" spans="1:2">
      <c r="A169" s="47"/>
      <c r="B169" s="23"/>
    </row>
    <row r="170" spans="1:2">
      <c r="A170" s="47"/>
      <c r="B170" s="23"/>
    </row>
    <row r="171" spans="1:2">
      <c r="A171" s="47"/>
      <c r="B171" s="23"/>
    </row>
    <row r="172" spans="1:2">
      <c r="A172" s="47"/>
      <c r="B172" s="23"/>
    </row>
    <row r="173" spans="1:2">
      <c r="A173" s="47"/>
      <c r="B173" s="23"/>
    </row>
    <row r="174" spans="1:2">
      <c r="A174" s="47"/>
      <c r="B174" s="23"/>
    </row>
    <row r="175" spans="1:2">
      <c r="A175" s="47"/>
      <c r="B175" s="23"/>
    </row>
    <row r="176" spans="1:2">
      <c r="A176" s="47"/>
      <c r="B176" s="23"/>
    </row>
    <row r="177" spans="1:2">
      <c r="A177" s="47"/>
      <c r="B177" s="23"/>
    </row>
    <row r="178" spans="1:2">
      <c r="A178" s="47"/>
      <c r="B178" s="23"/>
    </row>
    <row r="179" spans="1:2">
      <c r="A179" s="47"/>
      <c r="B179" s="23"/>
    </row>
    <row r="180" spans="1:2">
      <c r="A180" s="47"/>
      <c r="B180" s="23"/>
    </row>
    <row r="181" spans="1:2">
      <c r="A181" s="47"/>
      <c r="B181" s="23"/>
    </row>
    <row r="182" spans="1:2">
      <c r="A182" s="47"/>
      <c r="B182" s="23"/>
    </row>
    <row r="183" spans="1:2">
      <c r="A183" s="47"/>
      <c r="B183" s="23"/>
    </row>
    <row r="184" spans="1:2">
      <c r="A184" s="47"/>
      <c r="B184" s="23"/>
    </row>
    <row r="185" spans="1:2">
      <c r="A185" s="47"/>
      <c r="B185" s="23"/>
    </row>
    <row r="186" spans="1:2">
      <c r="A186" s="47"/>
      <c r="B186" s="23"/>
    </row>
    <row r="187" spans="1:2">
      <c r="A187" s="47"/>
      <c r="B187" s="23"/>
    </row>
    <row r="188" spans="1:2">
      <c r="A188" s="47"/>
      <c r="B188" s="23"/>
    </row>
    <row r="189" spans="1:2">
      <c r="A189" s="47"/>
      <c r="B189" s="23"/>
    </row>
    <row r="190" spans="1:2">
      <c r="A190" s="47"/>
      <c r="B190" s="23"/>
    </row>
    <row r="191" spans="1:2">
      <c r="A191" s="47"/>
      <c r="B191" s="23"/>
    </row>
    <row r="192" spans="1:2">
      <c r="A192" s="47"/>
      <c r="B192" s="23"/>
    </row>
    <row r="193" spans="1:2">
      <c r="A193" s="47"/>
      <c r="B193" s="23"/>
    </row>
    <row r="194" spans="1:2">
      <c r="A194" s="47"/>
      <c r="B194" s="23"/>
    </row>
    <row r="195" spans="1:2">
      <c r="A195" s="47"/>
      <c r="B195" s="23"/>
    </row>
    <row r="196" spans="1:2">
      <c r="A196" s="47"/>
      <c r="B196" s="23"/>
    </row>
    <row r="197" spans="1:2">
      <c r="A197" s="47"/>
      <c r="B197" s="23"/>
    </row>
    <row r="198" spans="1:2">
      <c r="A198" s="47"/>
      <c r="B198" s="23"/>
    </row>
    <row r="199" spans="1:2">
      <c r="A199" s="47"/>
      <c r="B199" s="23"/>
    </row>
    <row r="200" spans="1:2">
      <c r="A200" s="47"/>
      <c r="B200" s="23"/>
    </row>
    <row r="201" spans="1:2">
      <c r="A201" s="47"/>
      <c r="B201" s="23"/>
    </row>
    <row r="202" spans="1:2">
      <c r="A202" s="47"/>
      <c r="B202" s="23"/>
    </row>
    <row r="203" spans="1:2">
      <c r="A203" s="47"/>
      <c r="B203" s="23"/>
    </row>
    <row r="204" spans="1:2">
      <c r="A204" s="47"/>
      <c r="B204" s="23"/>
    </row>
    <row r="205" spans="1:2">
      <c r="A205" s="47"/>
      <c r="B205" s="23"/>
    </row>
    <row r="206" spans="1:2">
      <c r="A206" s="47"/>
      <c r="B206" s="23"/>
    </row>
    <row r="207" spans="1:2">
      <c r="A207" s="47"/>
      <c r="B207" s="23"/>
    </row>
    <row r="208" spans="1:2">
      <c r="A208" s="47"/>
      <c r="B208" s="23"/>
    </row>
    <row r="209" spans="1:2">
      <c r="A209" s="47"/>
      <c r="B209" s="23"/>
    </row>
    <row r="210" spans="1:2">
      <c r="A210" s="47"/>
      <c r="B210" s="23"/>
    </row>
    <row r="211" spans="1:2">
      <c r="A211" s="47"/>
      <c r="B211" s="23"/>
    </row>
    <row r="212" spans="1:2">
      <c r="A212" s="47"/>
      <c r="B212" s="23"/>
    </row>
    <row r="213" spans="1:2">
      <c r="A213" s="47"/>
      <c r="B213" s="23"/>
    </row>
    <row r="214" spans="1:2">
      <c r="A214" s="47"/>
      <c r="B214" s="23"/>
    </row>
    <row r="215" spans="1:2">
      <c r="A215" s="47"/>
      <c r="B215" s="23"/>
    </row>
    <row r="216" spans="1:2">
      <c r="A216" s="47"/>
      <c r="B216" s="23"/>
    </row>
    <row r="217" spans="1:2">
      <c r="A217" s="47"/>
      <c r="B217" s="23"/>
    </row>
    <row r="218" spans="1:2">
      <c r="A218" s="47"/>
      <c r="B218" s="23"/>
    </row>
    <row r="219" spans="1:2">
      <c r="A219" s="47"/>
      <c r="B219" s="23"/>
    </row>
    <row r="220" spans="1:2">
      <c r="A220" s="47"/>
      <c r="B220" s="23"/>
    </row>
    <row r="221" spans="1:2">
      <c r="A221" s="47"/>
      <c r="B221" s="23"/>
    </row>
    <row r="222" spans="1:2">
      <c r="A222" s="47"/>
      <c r="B222" s="23"/>
    </row>
    <row r="223" spans="1:2">
      <c r="A223" s="47"/>
      <c r="B223" s="23"/>
    </row>
    <row r="224" spans="1:2">
      <c r="A224" s="47"/>
      <c r="B224" s="23"/>
    </row>
    <row r="225" spans="1:2">
      <c r="A225" s="47"/>
      <c r="B225" s="23"/>
    </row>
    <row r="226" spans="1:2">
      <c r="A226" s="47"/>
      <c r="B226" s="23"/>
    </row>
    <row r="227" spans="1:2">
      <c r="A227" s="47"/>
      <c r="B227" s="23"/>
    </row>
    <row r="228" spans="1:2">
      <c r="A228" s="47"/>
      <c r="B228" s="23"/>
    </row>
    <row r="229" spans="1:2">
      <c r="A229" s="47"/>
      <c r="B229" s="23"/>
    </row>
    <row r="230" spans="1:2">
      <c r="A230" s="47"/>
      <c r="B230" s="23"/>
    </row>
    <row r="231" spans="1:2">
      <c r="A231" s="47"/>
      <c r="B231" s="23"/>
    </row>
    <row r="232" spans="1:2">
      <c r="A232" s="47"/>
      <c r="B232" s="23"/>
    </row>
    <row r="233" spans="1:2">
      <c r="A233" s="47"/>
      <c r="B233" s="23"/>
    </row>
    <row r="234" spans="1:2">
      <c r="A234" s="47"/>
      <c r="B234" s="23"/>
    </row>
    <row r="235" spans="1:2">
      <c r="A235" s="47"/>
      <c r="B235" s="23"/>
    </row>
    <row r="236" spans="1:2">
      <c r="A236" s="47"/>
      <c r="B236" s="23"/>
    </row>
    <row r="237" spans="1:2">
      <c r="A237" s="47"/>
      <c r="B237" s="23"/>
    </row>
    <row r="238" spans="1:2">
      <c r="A238" s="47"/>
      <c r="B238" s="23"/>
    </row>
    <row r="239" spans="1:2">
      <c r="A239" s="47"/>
      <c r="B239" s="23"/>
    </row>
    <row r="240" spans="1:2">
      <c r="A240" s="47"/>
      <c r="B240" s="23"/>
    </row>
    <row r="241" spans="1:2">
      <c r="A241" s="47"/>
      <c r="B241" s="23"/>
    </row>
    <row r="242" spans="1:2">
      <c r="A242" s="47"/>
      <c r="B242" s="23"/>
    </row>
    <row r="243" spans="1:2">
      <c r="A243" s="47"/>
      <c r="B243" s="23"/>
    </row>
    <row r="244" spans="1:2">
      <c r="A244" s="47"/>
      <c r="B244" s="23"/>
    </row>
    <row r="245" spans="1:2">
      <c r="A245" s="47"/>
      <c r="B245" s="23"/>
    </row>
    <row r="246" spans="1:2">
      <c r="A246" s="47"/>
      <c r="B246" s="23"/>
    </row>
    <row r="247" spans="1:2">
      <c r="A247" s="47"/>
      <c r="B247" s="23"/>
    </row>
    <row r="248" spans="1:2">
      <c r="A248" s="47"/>
      <c r="B248" s="23"/>
    </row>
    <row r="249" spans="1:2">
      <c r="A249" s="47"/>
      <c r="B249" s="23"/>
    </row>
    <row r="250" spans="1:2">
      <c r="A250" s="47"/>
      <c r="B250" s="23"/>
    </row>
    <row r="251" spans="1:2">
      <c r="A251" s="47"/>
      <c r="B251" s="23"/>
    </row>
    <row r="252" spans="1:2">
      <c r="A252" s="47"/>
      <c r="B252" s="23"/>
    </row>
    <row r="253" spans="1:2">
      <c r="A253" s="47"/>
      <c r="B253" s="23"/>
    </row>
    <row r="254" spans="1:2">
      <c r="A254" s="47"/>
      <c r="B254" s="23"/>
    </row>
    <row r="255" spans="1:2">
      <c r="A255" s="47"/>
      <c r="B255" s="23"/>
    </row>
    <row r="256" spans="1:2">
      <c r="A256" s="47"/>
      <c r="B256" s="23"/>
    </row>
    <row r="257" spans="1:2">
      <c r="A257" s="47"/>
      <c r="B257" s="23"/>
    </row>
    <row r="258" spans="1:2">
      <c r="A258" s="47"/>
      <c r="B258" s="23"/>
    </row>
    <row r="259" spans="1:2">
      <c r="A259" s="47"/>
      <c r="B259" s="23"/>
    </row>
    <row r="260" spans="1:2">
      <c r="A260" s="47"/>
      <c r="B260" s="23"/>
    </row>
    <row r="261" spans="1:2">
      <c r="A261" s="47"/>
      <c r="B261" s="23"/>
    </row>
    <row r="262" spans="1:2">
      <c r="A262" s="47"/>
      <c r="B262" s="23"/>
    </row>
    <row r="263" spans="1:2">
      <c r="A263" s="47"/>
      <c r="B263" s="23"/>
    </row>
    <row r="264" spans="1:2">
      <c r="A264" s="47"/>
      <c r="B264" s="23"/>
    </row>
    <row r="265" spans="1:2">
      <c r="A265" s="47"/>
      <c r="B265" s="23"/>
    </row>
    <row r="266" spans="1:2">
      <c r="A266" s="47"/>
      <c r="B266" s="23"/>
    </row>
    <row r="267" spans="1:2">
      <c r="A267" s="47"/>
      <c r="B267" s="23"/>
    </row>
    <row r="268" spans="1:2">
      <c r="A268" s="47"/>
      <c r="B268" s="23"/>
    </row>
    <row r="269" spans="1:2">
      <c r="A269" s="47"/>
      <c r="B269" s="23"/>
    </row>
    <row r="270" spans="1:2">
      <c r="A270" s="47"/>
      <c r="B270" s="23"/>
    </row>
    <row r="271" spans="1:2">
      <c r="A271" s="47"/>
      <c r="B271" s="23"/>
    </row>
    <row r="272" spans="1:2">
      <c r="A272" s="47"/>
      <c r="B272" s="23"/>
    </row>
    <row r="273" spans="1:2">
      <c r="A273" s="47"/>
      <c r="B273" s="23"/>
    </row>
    <row r="274" spans="1:2">
      <c r="A274" s="47"/>
      <c r="B274" s="23"/>
    </row>
    <row r="275" spans="1:2">
      <c r="A275" s="47"/>
      <c r="B275" s="23"/>
    </row>
    <row r="276" spans="1:2">
      <c r="A276" s="47"/>
      <c r="B276" s="23"/>
    </row>
    <row r="277" spans="1:2">
      <c r="A277" s="47"/>
      <c r="B277" s="23"/>
    </row>
    <row r="278" spans="1:2">
      <c r="A278" s="47"/>
      <c r="B278" s="23"/>
    </row>
    <row r="279" spans="1:2">
      <c r="A279" s="47"/>
      <c r="B279" s="23"/>
    </row>
    <row r="280" spans="1:2">
      <c r="A280" s="47"/>
      <c r="B280" s="23"/>
    </row>
    <row r="281" spans="1:2">
      <c r="A281" s="47"/>
      <c r="B281" s="23"/>
    </row>
    <row r="282" spans="1:2">
      <c r="A282" s="47"/>
      <c r="B282" s="23"/>
    </row>
    <row r="283" spans="1:2">
      <c r="A283" s="47"/>
      <c r="B283" s="23"/>
    </row>
    <row r="284" spans="1:2">
      <c r="A284" s="47"/>
      <c r="B284" s="23"/>
    </row>
    <row r="285" spans="1:2">
      <c r="A285" s="47"/>
      <c r="B285" s="23"/>
    </row>
    <row r="286" spans="1:2">
      <c r="A286" s="47"/>
      <c r="B286" s="23"/>
    </row>
    <row r="287" spans="1:2">
      <c r="A287" s="47"/>
      <c r="B287" s="23"/>
    </row>
    <row r="288" spans="1:2">
      <c r="A288" s="47"/>
      <c r="B288" s="23"/>
    </row>
    <row r="289" spans="1:2">
      <c r="A289" s="47"/>
      <c r="B289" s="23"/>
    </row>
    <row r="290" spans="1:2">
      <c r="A290" s="47"/>
      <c r="B290" s="23"/>
    </row>
    <row r="291" spans="1:2">
      <c r="A291" s="47"/>
      <c r="B291" s="23"/>
    </row>
    <row r="292" spans="1:2">
      <c r="A292" s="47"/>
      <c r="B292" s="23"/>
    </row>
    <row r="293" spans="1:2">
      <c r="A293" s="47"/>
      <c r="B293" s="23"/>
    </row>
    <row r="294" spans="1:2">
      <c r="A294" s="47"/>
      <c r="B294" s="23"/>
    </row>
    <row r="295" spans="1:2">
      <c r="A295" s="47"/>
      <c r="B295" s="23"/>
    </row>
    <row r="296" spans="1:2">
      <c r="A296" s="47"/>
      <c r="B296" s="23"/>
    </row>
    <row r="297" spans="1:2">
      <c r="A297" s="47"/>
      <c r="B297" s="23"/>
    </row>
    <row r="298" spans="1:2">
      <c r="A298" s="47"/>
      <c r="B298" s="23"/>
    </row>
    <row r="299" spans="1:2">
      <c r="A299" s="47"/>
      <c r="B299" s="23"/>
    </row>
    <row r="300" spans="1:2">
      <c r="A300" s="47"/>
      <c r="B300" s="23"/>
    </row>
    <row r="301" spans="1:2">
      <c r="A301" s="47"/>
      <c r="B301" s="23"/>
    </row>
    <row r="302" spans="1:2">
      <c r="A302" s="47"/>
      <c r="B302" s="23"/>
    </row>
    <row r="303" spans="1:2">
      <c r="A303" s="47"/>
      <c r="B303" s="23"/>
    </row>
    <row r="304" spans="1:2">
      <c r="A304" s="47"/>
      <c r="B304" s="23"/>
    </row>
    <row r="305" spans="1:2">
      <c r="A305" s="47"/>
      <c r="B305" s="23"/>
    </row>
    <row r="306" spans="1:2">
      <c r="A306" s="47"/>
      <c r="B306" s="23"/>
    </row>
    <row r="307" spans="1:2">
      <c r="A307" s="47"/>
      <c r="B307" s="23"/>
    </row>
    <row r="308" spans="1:2">
      <c r="A308" s="47"/>
      <c r="B308" s="23"/>
    </row>
    <row r="309" spans="1:2">
      <c r="A309" s="47"/>
      <c r="B309" s="23"/>
    </row>
    <row r="310" spans="1:2">
      <c r="A310" s="47"/>
      <c r="B310" s="23"/>
    </row>
    <row r="311" spans="1:2">
      <c r="A311" s="47"/>
      <c r="B311" s="23"/>
    </row>
    <row r="312" spans="1:2">
      <c r="A312" s="47"/>
      <c r="B312" s="23"/>
    </row>
    <row r="313" spans="1:2">
      <c r="A313" s="47"/>
      <c r="B313" s="23"/>
    </row>
    <row r="314" spans="1:2">
      <c r="A314" s="47"/>
      <c r="B314" s="23"/>
    </row>
    <row r="315" spans="1:2">
      <c r="A315" s="47"/>
      <c r="B315" s="23"/>
    </row>
    <row r="316" spans="1:2">
      <c r="A316" s="47"/>
      <c r="B316" s="23"/>
    </row>
    <row r="317" spans="1:2">
      <c r="A317" s="47"/>
      <c r="B317" s="23"/>
    </row>
    <row r="318" spans="1:2">
      <c r="A318" s="47"/>
      <c r="B318" s="23"/>
    </row>
    <row r="319" spans="1:2">
      <c r="A319" s="47"/>
      <c r="B319" s="23"/>
    </row>
    <row r="320" spans="1:2">
      <c r="A320" s="47"/>
      <c r="B320" s="23"/>
    </row>
    <row r="321" spans="1:2">
      <c r="A321" s="47"/>
      <c r="B321" s="23"/>
    </row>
    <row r="322" spans="1:2">
      <c r="A322" s="47"/>
      <c r="B322" s="23"/>
    </row>
    <row r="323" spans="1:2">
      <c r="A323" s="47"/>
      <c r="B323" s="23"/>
    </row>
    <row r="324" spans="1:2">
      <c r="A324" s="47"/>
      <c r="B324" s="23"/>
    </row>
    <row r="325" spans="1:2">
      <c r="A325" s="47"/>
      <c r="B325" s="23"/>
    </row>
    <row r="326" spans="1:2">
      <c r="A326" s="47"/>
      <c r="B326" s="23"/>
    </row>
    <row r="327" spans="1:2">
      <c r="A327" s="47"/>
      <c r="B327" s="23"/>
    </row>
    <row r="328" spans="1:2">
      <c r="A328" s="47"/>
      <c r="B328" s="23"/>
    </row>
    <row r="329" spans="1:2">
      <c r="A329" s="47"/>
      <c r="B329" s="23"/>
    </row>
    <row r="330" spans="1:2">
      <c r="A330" s="47"/>
      <c r="B330" s="23"/>
    </row>
    <row r="331" spans="1:2">
      <c r="A331" s="47"/>
      <c r="B331" s="23"/>
    </row>
    <row r="332" spans="1:2">
      <c r="A332" s="47"/>
      <c r="B332" s="23"/>
    </row>
    <row r="333" spans="1:2">
      <c r="A333" s="47"/>
      <c r="B333" s="23"/>
    </row>
    <row r="334" spans="1:2">
      <c r="A334" s="47"/>
      <c r="B334" s="23"/>
    </row>
    <row r="335" spans="1:2">
      <c r="A335" s="47"/>
      <c r="B335" s="23"/>
    </row>
    <row r="336" spans="1:2">
      <c r="A336" s="47"/>
      <c r="B336" s="23"/>
    </row>
    <row r="337" spans="1:2">
      <c r="A337" s="47"/>
      <c r="B337" s="23"/>
    </row>
    <row r="338" spans="1:2">
      <c r="A338" s="47"/>
      <c r="B338" s="23"/>
    </row>
    <row r="339" spans="1:2">
      <c r="A339" s="47"/>
      <c r="B339" s="23"/>
    </row>
    <row r="340" spans="1:2">
      <c r="A340" s="47"/>
      <c r="B340" s="23"/>
    </row>
    <row r="341" spans="1:2">
      <c r="A341" s="47"/>
      <c r="B341" s="23"/>
    </row>
    <row r="342" spans="1:2">
      <c r="A342" s="47"/>
      <c r="B342" s="23"/>
    </row>
    <row r="343" spans="1:2">
      <c r="A343" s="47"/>
      <c r="B343" s="23"/>
    </row>
    <row r="344" spans="1:2">
      <c r="A344" s="47"/>
      <c r="B344" s="23"/>
    </row>
    <row r="345" spans="1:2">
      <c r="A345" s="47"/>
      <c r="B345" s="23"/>
    </row>
    <row r="346" spans="1:2">
      <c r="A346" s="47"/>
      <c r="B346" s="23"/>
    </row>
    <row r="347" spans="1:2">
      <c r="A347" s="47"/>
      <c r="B347" s="23"/>
    </row>
    <row r="348" spans="1:2">
      <c r="A348" s="47"/>
      <c r="B348" s="23"/>
    </row>
    <row r="349" spans="1:2">
      <c r="A349" s="47"/>
      <c r="B349" s="23"/>
    </row>
    <row r="350" spans="1:2">
      <c r="A350" s="47"/>
      <c r="B350" s="23"/>
    </row>
    <row r="351" spans="1:2">
      <c r="A351" s="47"/>
      <c r="B351" s="23"/>
    </row>
    <row r="352" spans="1:2">
      <c r="A352" s="47"/>
      <c r="B352" s="23"/>
    </row>
    <row r="353" spans="1:2">
      <c r="A353" s="47"/>
      <c r="B353" s="23"/>
    </row>
    <row r="354" spans="1:2">
      <c r="A354" s="47"/>
      <c r="B354" s="23"/>
    </row>
    <row r="355" spans="1:2">
      <c r="A355" s="47"/>
      <c r="B355" s="23"/>
    </row>
    <row r="356" spans="1:2">
      <c r="A356" s="47"/>
      <c r="B356" s="23"/>
    </row>
    <row r="357" spans="1:2">
      <c r="A357" s="47"/>
      <c r="B357" s="23"/>
    </row>
    <row r="358" spans="1:2">
      <c r="A358" s="47"/>
      <c r="B358" s="23"/>
    </row>
    <row r="359" spans="1:2">
      <c r="A359" s="47"/>
      <c r="B359" s="23"/>
    </row>
    <row r="360" spans="1:2">
      <c r="A360" s="47"/>
      <c r="B360" s="23"/>
    </row>
    <row r="361" spans="1:2">
      <c r="A361" s="47"/>
      <c r="B361" s="23"/>
    </row>
    <row r="362" spans="1:2">
      <c r="A362" s="47"/>
      <c r="B362" s="23"/>
    </row>
    <row r="363" spans="1:2">
      <c r="A363" s="47"/>
      <c r="B363" s="23"/>
    </row>
    <row r="364" spans="1:2">
      <c r="A364" s="47"/>
      <c r="B364" s="23"/>
    </row>
    <row r="365" spans="1:2">
      <c r="A365" s="47"/>
      <c r="B365" s="23"/>
    </row>
    <row r="366" spans="1:2">
      <c r="A366" s="47"/>
      <c r="B366" s="23"/>
    </row>
    <row r="367" spans="1:2">
      <c r="A367" s="47"/>
      <c r="B367" s="23"/>
    </row>
    <row r="368" spans="1:2">
      <c r="A368" s="47"/>
      <c r="B368" s="23"/>
    </row>
    <row r="369" spans="1:2">
      <c r="A369" s="47"/>
      <c r="B369" s="23"/>
    </row>
    <row r="370" spans="1:2">
      <c r="A370" s="47"/>
      <c r="B370" s="23"/>
    </row>
    <row r="371" spans="1:2">
      <c r="A371" s="47"/>
      <c r="B371" s="23"/>
    </row>
    <row r="372" spans="1:2">
      <c r="A372" s="47"/>
      <c r="B372" s="23"/>
    </row>
    <row r="373" spans="1:2">
      <c r="A373" s="47"/>
      <c r="B373" s="23"/>
    </row>
    <row r="374" spans="1:2">
      <c r="A374" s="47"/>
      <c r="B374" s="23"/>
    </row>
    <row r="375" spans="1:2">
      <c r="A375" s="47"/>
      <c r="B375" s="23"/>
    </row>
    <row r="376" spans="1:2">
      <c r="A376" s="47"/>
      <c r="B376" s="23"/>
    </row>
    <row r="377" spans="1:2">
      <c r="A377" s="47"/>
      <c r="B377" s="23"/>
    </row>
    <row r="378" spans="1:2">
      <c r="A378" s="47"/>
      <c r="B378" s="23"/>
    </row>
    <row r="379" spans="1:2">
      <c r="A379" s="47"/>
      <c r="B379" s="23"/>
    </row>
    <row r="380" spans="1:2">
      <c r="A380" s="47"/>
      <c r="B380" s="23"/>
    </row>
    <row r="381" spans="1:2">
      <c r="A381" s="47"/>
      <c r="B381" s="23"/>
    </row>
    <row r="382" spans="1:2">
      <c r="A382" s="47"/>
      <c r="B382" s="23"/>
    </row>
    <row r="383" spans="1:2">
      <c r="A383" s="47"/>
      <c r="B383" s="23"/>
    </row>
    <row r="384" spans="1:2">
      <c r="A384" s="47"/>
      <c r="B384" s="23"/>
    </row>
    <row r="385" spans="1:2">
      <c r="A385" s="47"/>
      <c r="B385" s="23"/>
    </row>
    <row r="386" spans="1:2">
      <c r="A386" s="47"/>
      <c r="B386" s="23"/>
    </row>
    <row r="387" spans="1:2">
      <c r="A387" s="47"/>
      <c r="B387" s="23"/>
    </row>
    <row r="388" spans="1:2">
      <c r="A388" s="47"/>
      <c r="B388" s="23"/>
    </row>
    <row r="389" spans="1:2">
      <c r="A389" s="47"/>
      <c r="B389" s="23"/>
    </row>
    <row r="390" spans="1:2">
      <c r="A390" s="47"/>
      <c r="B390" s="23"/>
    </row>
    <row r="391" spans="1:2">
      <c r="A391" s="47"/>
      <c r="B391" s="23"/>
    </row>
    <row r="392" spans="1:2">
      <c r="A392" s="47"/>
      <c r="B392" s="23"/>
    </row>
    <row r="393" spans="1:2">
      <c r="A393" s="47"/>
      <c r="B393" s="23"/>
    </row>
    <row r="394" spans="1:2">
      <c r="A394" s="47"/>
      <c r="B394" s="23"/>
    </row>
    <row r="395" spans="1:2">
      <c r="A395" s="47"/>
      <c r="B395" s="23"/>
    </row>
    <row r="396" spans="1:2">
      <c r="A396" s="47"/>
      <c r="B396" s="23"/>
    </row>
    <row r="397" spans="1:2">
      <c r="A397" s="47"/>
      <c r="B397" s="23"/>
    </row>
    <row r="398" spans="1:2">
      <c r="A398" s="47"/>
      <c r="B398" s="23"/>
    </row>
    <row r="399" spans="1:2">
      <c r="A399" s="47"/>
      <c r="B399" s="23"/>
    </row>
    <row r="400" spans="1:2">
      <c r="A400" s="47"/>
      <c r="B400" s="23"/>
    </row>
    <row r="401" spans="1:2">
      <c r="A401" s="47"/>
      <c r="B401" s="23"/>
    </row>
    <row r="402" spans="1:2">
      <c r="A402" s="47"/>
      <c r="B402" s="23"/>
    </row>
    <row r="403" spans="1:2">
      <c r="A403" s="47"/>
      <c r="B403" s="23"/>
    </row>
    <row r="404" spans="1:2">
      <c r="A404" s="47"/>
      <c r="B404" s="23"/>
    </row>
    <row r="405" spans="1:2">
      <c r="A405" s="47"/>
      <c r="B405" s="23"/>
    </row>
    <row r="406" spans="1:2">
      <c r="A406" s="47"/>
      <c r="B406" s="23"/>
    </row>
    <row r="407" spans="1:2">
      <c r="A407" s="47"/>
      <c r="B407" s="23"/>
    </row>
    <row r="408" spans="1:2">
      <c r="A408" s="47"/>
      <c r="B408" s="23"/>
    </row>
    <row r="409" spans="1:2">
      <c r="A409" s="47"/>
      <c r="B409" s="23"/>
    </row>
    <row r="410" spans="1:2">
      <c r="A410" s="47"/>
      <c r="B410" s="23"/>
    </row>
    <row r="411" spans="1:2">
      <c r="A411" s="47"/>
      <c r="B411" s="23"/>
    </row>
    <row r="412" spans="1:2">
      <c r="A412" s="47"/>
      <c r="B412" s="23"/>
    </row>
    <row r="413" spans="1:2">
      <c r="A413" s="47"/>
      <c r="B413" s="23"/>
    </row>
    <row r="414" spans="1:2">
      <c r="A414" s="47"/>
      <c r="B414" s="23"/>
    </row>
    <row r="415" spans="1:2">
      <c r="A415" s="47"/>
      <c r="B415" s="23"/>
    </row>
    <row r="416" spans="1:2">
      <c r="A416" s="47"/>
      <c r="B416" s="23"/>
    </row>
    <row r="417" spans="1:2">
      <c r="A417" s="47"/>
      <c r="B417" s="23"/>
    </row>
    <row r="418" spans="1:2">
      <c r="A418" s="47"/>
      <c r="B418" s="23"/>
    </row>
    <row r="419" spans="1:2">
      <c r="A419" s="47"/>
      <c r="B419" s="23"/>
    </row>
    <row r="420" spans="1:2">
      <c r="A420" s="47"/>
      <c r="B420" s="23"/>
    </row>
    <row r="421" spans="1:2">
      <c r="A421" s="47"/>
      <c r="B421" s="23"/>
    </row>
    <row r="422" spans="1:2">
      <c r="A422" s="47"/>
      <c r="B422" s="23"/>
    </row>
    <row r="423" spans="1:2">
      <c r="A423" s="47"/>
      <c r="B423" s="23"/>
    </row>
    <row r="424" spans="1:2">
      <c r="A424" s="47"/>
      <c r="B424" s="23"/>
    </row>
    <row r="425" spans="1:2">
      <c r="A425" s="47"/>
      <c r="B425" s="23"/>
    </row>
    <row r="426" spans="1:2">
      <c r="A426" s="47"/>
      <c r="B426" s="23"/>
    </row>
    <row r="427" spans="1:2">
      <c r="A427" s="47"/>
      <c r="B427" s="23"/>
    </row>
    <row r="428" spans="1:2">
      <c r="A428" s="47"/>
      <c r="B428" s="23"/>
    </row>
    <row r="429" spans="1:2">
      <c r="A429" s="47"/>
      <c r="B429" s="23"/>
    </row>
    <row r="430" spans="1:2">
      <c r="A430" s="47"/>
      <c r="B430" s="23"/>
    </row>
    <row r="431" spans="1:2">
      <c r="A431" s="47"/>
      <c r="B431" s="23"/>
    </row>
    <row r="432" spans="1:2">
      <c r="A432" s="47"/>
      <c r="B432" s="23"/>
    </row>
    <row r="433" spans="1:2">
      <c r="A433" s="47"/>
      <c r="B433" s="23"/>
    </row>
    <row r="434" spans="1:2">
      <c r="A434" s="47"/>
      <c r="B434" s="23"/>
    </row>
    <row r="435" spans="1:2">
      <c r="A435" s="47"/>
      <c r="B435" s="23"/>
    </row>
    <row r="436" spans="1:2">
      <c r="A436" s="47"/>
      <c r="B436" s="23"/>
    </row>
    <row r="437" spans="1:2">
      <c r="A437" s="47"/>
      <c r="B437" s="23"/>
    </row>
    <row r="438" spans="1:2">
      <c r="A438" s="47"/>
      <c r="B438" s="23"/>
    </row>
    <row r="439" spans="1:2">
      <c r="A439" s="47"/>
      <c r="B439" s="23"/>
    </row>
    <row r="440" spans="1:2">
      <c r="A440" s="47"/>
      <c r="B440" s="23"/>
    </row>
    <row r="441" spans="1:2">
      <c r="A441" s="47"/>
      <c r="B441" s="23"/>
    </row>
    <row r="442" spans="1:2">
      <c r="A442" s="47"/>
      <c r="B442" s="23"/>
    </row>
    <row r="443" spans="1:2">
      <c r="A443" s="47"/>
      <c r="B443" s="23"/>
    </row>
    <row r="444" spans="1:2">
      <c r="A444" s="47"/>
      <c r="B444" s="23"/>
    </row>
    <row r="445" spans="1:2">
      <c r="A445" s="47"/>
      <c r="B445" s="23"/>
    </row>
    <row r="446" spans="1:2">
      <c r="A446" s="47"/>
      <c r="B446" s="23"/>
    </row>
    <row r="447" spans="1:2">
      <c r="A447" s="47"/>
      <c r="B447" s="23"/>
    </row>
    <row r="448" spans="1:2">
      <c r="A448" s="47"/>
      <c r="B448" s="23"/>
    </row>
    <row r="449" spans="1:2">
      <c r="A449" s="47"/>
      <c r="B449" s="23"/>
    </row>
    <row r="450" spans="1:2">
      <c r="A450" s="47"/>
      <c r="B450" s="23"/>
    </row>
    <row r="451" spans="1:2">
      <c r="A451" s="47"/>
      <c r="B451" s="23"/>
    </row>
    <row r="452" spans="1:2">
      <c r="A452" s="47"/>
      <c r="B452" s="23"/>
    </row>
    <row r="453" spans="1:2">
      <c r="A453" s="47"/>
      <c r="B453" s="23"/>
    </row>
    <row r="454" spans="1:2">
      <c r="A454" s="47"/>
      <c r="B454" s="23"/>
    </row>
    <row r="455" spans="1:2">
      <c r="A455" s="47"/>
      <c r="B455" s="23"/>
    </row>
    <row r="456" spans="1:2">
      <c r="A456" s="47"/>
      <c r="B456" s="23"/>
    </row>
    <row r="457" spans="1:2">
      <c r="A457" s="47"/>
      <c r="B457" s="23"/>
    </row>
    <row r="458" spans="1:2">
      <c r="A458" s="47"/>
      <c r="B458" s="23"/>
    </row>
    <row r="459" spans="1:2">
      <c r="A459" s="47"/>
      <c r="B459" s="23"/>
    </row>
    <row r="460" spans="1:2">
      <c r="A460" s="47"/>
      <c r="B460" s="23"/>
    </row>
    <row r="461" spans="1:2">
      <c r="A461" s="47"/>
      <c r="B461" s="23"/>
    </row>
    <row r="462" spans="1:2">
      <c r="A462" s="47"/>
      <c r="B462" s="23"/>
    </row>
    <row r="463" spans="1:2">
      <c r="A463" s="47"/>
      <c r="B463" s="23"/>
    </row>
    <row r="464" spans="1:2">
      <c r="A464" s="47"/>
      <c r="B464" s="23"/>
    </row>
    <row r="465" spans="1:2">
      <c r="A465" s="47"/>
      <c r="B465" s="23"/>
    </row>
    <row r="466" spans="1:2">
      <c r="A466" s="47"/>
      <c r="B466" s="23"/>
    </row>
    <row r="467" spans="1:2">
      <c r="A467" s="47"/>
      <c r="B467" s="23"/>
    </row>
    <row r="468" spans="1:2">
      <c r="A468" s="47"/>
      <c r="B468" s="23"/>
    </row>
    <row r="469" spans="1:2">
      <c r="A469" s="47"/>
      <c r="B469" s="23"/>
    </row>
    <row r="470" spans="1:2">
      <c r="A470" s="47"/>
      <c r="B470" s="23"/>
    </row>
    <row r="471" spans="1:2">
      <c r="A471" s="47"/>
      <c r="B471" s="23"/>
    </row>
    <row r="472" spans="1:2">
      <c r="A472" s="47"/>
      <c r="B472" s="23"/>
    </row>
    <row r="473" spans="1:2">
      <c r="A473" s="47"/>
      <c r="B473" s="23"/>
    </row>
    <row r="474" spans="1:2">
      <c r="A474" s="47"/>
      <c r="B474" s="23"/>
    </row>
    <row r="475" spans="1:2">
      <c r="A475" s="47"/>
      <c r="B475" s="23"/>
    </row>
    <row r="476" spans="1:2">
      <c r="A476" s="47"/>
      <c r="B476" s="23"/>
    </row>
    <row r="477" spans="1:2">
      <c r="A477" s="47"/>
      <c r="B477" s="23"/>
    </row>
    <row r="478" spans="1:2">
      <c r="A478" s="47"/>
      <c r="B478" s="23"/>
    </row>
    <row r="479" spans="1:2">
      <c r="A479" s="47"/>
      <c r="B479" s="23"/>
    </row>
    <row r="480" spans="1:2">
      <c r="A480" s="47"/>
      <c r="B480" s="23"/>
    </row>
    <row r="481" spans="1:2">
      <c r="A481" s="47"/>
      <c r="B481" s="23"/>
    </row>
    <row r="482" spans="1:2">
      <c r="A482" s="47"/>
      <c r="B482" s="23"/>
    </row>
    <row r="483" spans="1:2">
      <c r="A483" s="47"/>
      <c r="B483" s="23"/>
    </row>
    <row r="484" spans="1:2">
      <c r="A484" s="47"/>
      <c r="B484" s="23"/>
    </row>
    <row r="485" spans="1:2">
      <c r="A485" s="47"/>
      <c r="B485" s="23"/>
    </row>
    <row r="486" spans="1:2">
      <c r="A486" s="47"/>
      <c r="B486" s="23"/>
    </row>
    <row r="487" spans="1:2">
      <c r="A487" s="47"/>
      <c r="B487" s="23"/>
    </row>
    <row r="488" spans="1:2">
      <c r="A488" s="47"/>
      <c r="B488" s="23"/>
    </row>
    <row r="489" spans="1:2">
      <c r="A489" s="47"/>
      <c r="B489" s="23"/>
    </row>
    <row r="490" spans="1:2">
      <c r="A490" s="47"/>
      <c r="B490" s="23"/>
    </row>
    <row r="491" spans="1:2">
      <c r="A491" s="47"/>
      <c r="B491" s="23"/>
    </row>
    <row r="492" spans="1:2">
      <c r="A492" s="47"/>
      <c r="B492" s="23"/>
    </row>
    <row r="493" spans="1:2">
      <c r="A493" s="47"/>
      <c r="B493" s="23"/>
    </row>
    <row r="494" spans="1:2">
      <c r="A494" s="47"/>
      <c r="B494" s="23"/>
    </row>
    <row r="495" spans="1:2">
      <c r="A495" s="47"/>
      <c r="B495" s="23"/>
    </row>
    <row r="496" spans="1:2">
      <c r="A496" s="47"/>
      <c r="B496" s="23"/>
    </row>
    <row r="497" spans="1:2">
      <c r="A497" s="47"/>
      <c r="B497" s="23"/>
    </row>
    <row r="498" spans="1:2">
      <c r="A498" s="47"/>
      <c r="B498" s="23"/>
    </row>
    <row r="499" spans="1:2">
      <c r="A499" s="47"/>
      <c r="B499" s="23"/>
    </row>
    <row r="500" spans="1:2">
      <c r="A500" s="47"/>
      <c r="B500" s="23"/>
    </row>
    <row r="501" spans="1:2">
      <c r="A501" s="47"/>
      <c r="B501" s="23"/>
    </row>
    <row r="502" spans="1:2">
      <c r="A502" s="47"/>
      <c r="B502" s="23"/>
    </row>
    <row r="503" spans="1:2">
      <c r="A503" s="47"/>
      <c r="B503" s="23"/>
    </row>
    <row r="504" spans="1:2">
      <c r="A504" s="47"/>
      <c r="B504" s="23"/>
    </row>
    <row r="505" spans="1:2">
      <c r="A505" s="47"/>
      <c r="B505" s="23"/>
    </row>
    <row r="506" spans="1:2">
      <c r="A506" s="47"/>
      <c r="B506" s="23"/>
    </row>
    <row r="507" spans="1:2">
      <c r="A507" s="47"/>
      <c r="B507" s="23"/>
    </row>
    <row r="508" spans="1:2">
      <c r="A508" s="47"/>
      <c r="B508" s="23"/>
    </row>
    <row r="509" spans="1:2">
      <c r="A509" s="47"/>
      <c r="B509" s="23"/>
    </row>
    <row r="510" spans="1:2">
      <c r="A510" s="47"/>
      <c r="B510" s="23"/>
    </row>
    <row r="511" spans="1:2">
      <c r="A511" s="47"/>
      <c r="B511" s="23"/>
    </row>
    <row r="512" spans="1:2">
      <c r="A512" s="47"/>
      <c r="B512" s="23"/>
    </row>
    <row r="513" spans="1:2">
      <c r="A513" s="47"/>
      <c r="B513" s="23"/>
    </row>
    <row r="514" spans="1:2">
      <c r="A514" s="47"/>
      <c r="B514" s="23"/>
    </row>
    <row r="515" spans="1:2">
      <c r="A515" s="47"/>
      <c r="B515" s="23"/>
    </row>
    <row r="516" spans="1:2">
      <c r="A516" s="47"/>
      <c r="B516" s="23"/>
    </row>
    <row r="517" spans="1:2">
      <c r="A517" s="47"/>
      <c r="B517" s="23"/>
    </row>
    <row r="518" spans="1:2">
      <c r="A518" s="47"/>
      <c r="B518" s="23"/>
    </row>
    <row r="519" spans="1:2">
      <c r="A519" s="47"/>
      <c r="B519" s="23"/>
    </row>
    <row r="520" spans="1:2">
      <c r="A520" s="47"/>
      <c r="B520" s="23"/>
    </row>
    <row r="521" spans="1:2">
      <c r="A521" s="47"/>
      <c r="B521" s="23"/>
    </row>
    <row r="522" spans="1:2">
      <c r="A522" s="47"/>
      <c r="B522" s="23"/>
    </row>
    <row r="523" spans="1:2">
      <c r="A523" s="47"/>
      <c r="B523" s="23"/>
    </row>
    <row r="524" spans="1:2">
      <c r="A524" s="47"/>
      <c r="B524" s="23"/>
    </row>
    <row r="525" spans="1:2">
      <c r="A525" s="47"/>
      <c r="B525" s="23"/>
    </row>
    <row r="526" spans="1:2">
      <c r="A526" s="47"/>
      <c r="B526" s="23"/>
    </row>
    <row r="527" spans="1:2">
      <c r="A527" s="47"/>
      <c r="B527" s="23"/>
    </row>
    <row r="528" spans="1:2">
      <c r="A528" s="47"/>
      <c r="B528" s="23"/>
    </row>
    <row r="529" spans="1:2">
      <c r="A529" s="47"/>
      <c r="B529" s="23"/>
    </row>
    <row r="530" spans="1:2">
      <c r="A530" s="47"/>
      <c r="B530" s="23"/>
    </row>
    <row r="531" spans="1:2">
      <c r="A531" s="47"/>
      <c r="B531" s="23"/>
    </row>
    <row r="532" spans="1:2">
      <c r="A532" s="47"/>
      <c r="B532" s="23"/>
    </row>
    <row r="533" spans="1:2">
      <c r="A533" s="47"/>
      <c r="B533" s="23"/>
    </row>
    <row r="534" spans="1:2">
      <c r="A534" s="47"/>
      <c r="B534" s="23"/>
    </row>
    <row r="535" spans="1:2">
      <c r="A535" s="47"/>
      <c r="B535" s="23"/>
    </row>
    <row r="536" spans="1:2">
      <c r="A536" s="47"/>
      <c r="B536" s="23"/>
    </row>
    <row r="537" spans="1:2">
      <c r="A537" s="47"/>
      <c r="B537" s="23"/>
    </row>
    <row r="538" spans="1:2">
      <c r="A538" s="47"/>
      <c r="B538" s="23"/>
    </row>
    <row r="539" spans="1:2">
      <c r="A539" s="47"/>
      <c r="B539" s="23"/>
    </row>
    <row r="540" spans="1:2">
      <c r="A540" s="47"/>
      <c r="B540" s="23"/>
    </row>
    <row r="541" spans="1:2">
      <c r="A541" s="47"/>
      <c r="B541" s="23"/>
    </row>
    <row r="542" spans="1:2">
      <c r="A542" s="47"/>
      <c r="B542" s="23"/>
    </row>
    <row r="543" spans="1:2">
      <c r="A543" s="47"/>
      <c r="B543" s="23"/>
    </row>
    <row r="544" spans="1:2">
      <c r="A544" s="47"/>
      <c r="B544" s="23"/>
    </row>
    <row r="545" spans="1:2">
      <c r="A545" s="47"/>
      <c r="B545" s="23"/>
    </row>
    <row r="546" spans="1:2">
      <c r="A546" s="47"/>
      <c r="B546" s="23"/>
    </row>
    <row r="547" spans="1:2">
      <c r="A547" s="47"/>
      <c r="B547" s="23"/>
    </row>
    <row r="548" spans="1:2">
      <c r="A548" s="47"/>
      <c r="B548" s="23"/>
    </row>
    <row r="549" spans="1:2">
      <c r="A549" s="47"/>
      <c r="B549" s="23"/>
    </row>
    <row r="550" spans="1:2">
      <c r="A550" s="47"/>
      <c r="B550" s="23"/>
    </row>
    <row r="551" spans="1:2">
      <c r="A551" s="47"/>
      <c r="B551" s="23"/>
    </row>
    <row r="552" spans="1:2">
      <c r="A552" s="47"/>
      <c r="B552" s="23"/>
    </row>
    <row r="553" spans="1:2">
      <c r="A553" s="47"/>
      <c r="B553" s="23"/>
    </row>
    <row r="554" spans="1:2">
      <c r="A554" s="47"/>
      <c r="B554" s="23"/>
    </row>
    <row r="555" spans="1:2">
      <c r="A555" s="47"/>
      <c r="B555" s="23"/>
    </row>
    <row r="556" spans="1:2">
      <c r="A556" s="47"/>
      <c r="B556" s="23"/>
    </row>
    <row r="557" spans="1:2">
      <c r="A557" s="47"/>
      <c r="B557" s="23"/>
    </row>
    <row r="558" spans="1:2">
      <c r="A558" s="47"/>
      <c r="B558" s="23"/>
    </row>
    <row r="559" spans="1:2">
      <c r="A559" s="47"/>
      <c r="B559" s="23"/>
    </row>
    <row r="560" spans="1:2">
      <c r="A560" s="47"/>
      <c r="B560" s="23"/>
    </row>
    <row r="561" spans="1:2">
      <c r="A561" s="47"/>
      <c r="B561" s="23"/>
    </row>
    <row r="562" spans="1:2">
      <c r="A562" s="47"/>
      <c r="B562" s="23"/>
    </row>
    <row r="563" spans="1:2">
      <c r="A563" s="47"/>
      <c r="B563" s="23"/>
    </row>
    <row r="564" spans="1:2">
      <c r="A564" s="47"/>
      <c r="B564" s="23"/>
    </row>
    <row r="565" spans="1:2">
      <c r="A565" s="47"/>
      <c r="B565" s="23"/>
    </row>
    <row r="566" spans="1:2">
      <c r="A566" s="47"/>
      <c r="B566" s="23"/>
    </row>
    <row r="567" spans="1:2">
      <c r="A567" s="47"/>
      <c r="B567" s="23"/>
    </row>
    <row r="568" spans="1:2">
      <c r="A568" s="47"/>
      <c r="B568" s="23"/>
    </row>
    <row r="569" spans="1:2">
      <c r="A569" s="47"/>
      <c r="B569" s="23"/>
    </row>
    <row r="570" spans="1:2">
      <c r="A570" s="47"/>
      <c r="B570" s="23"/>
    </row>
    <row r="571" spans="1:2">
      <c r="A571" s="47"/>
      <c r="B571" s="23"/>
    </row>
    <row r="572" spans="1:2">
      <c r="A572" s="47"/>
      <c r="B572" s="23"/>
    </row>
    <row r="573" spans="1:2">
      <c r="A573" s="47"/>
      <c r="B573" s="23"/>
    </row>
    <row r="574" spans="1:2">
      <c r="A574" s="47"/>
      <c r="B574" s="23"/>
    </row>
    <row r="575" spans="1:2">
      <c r="A575" s="47"/>
      <c r="B575" s="23"/>
    </row>
    <row r="576" spans="1:2">
      <c r="A576" s="47"/>
      <c r="B576" s="23"/>
    </row>
    <row r="577" spans="1:2">
      <c r="A577" s="47"/>
      <c r="B577" s="23"/>
    </row>
    <row r="578" spans="1:2">
      <c r="A578" s="47"/>
      <c r="B578" s="23"/>
    </row>
    <row r="579" spans="1:2">
      <c r="A579" s="47"/>
      <c r="B579" s="23"/>
    </row>
    <row r="580" spans="1:2">
      <c r="A580" s="47"/>
      <c r="B580" s="23"/>
    </row>
    <row r="581" spans="1:2">
      <c r="A581" s="47"/>
      <c r="B581" s="23"/>
    </row>
    <row r="582" spans="1:2">
      <c r="A582" s="47"/>
      <c r="B582" s="23"/>
    </row>
    <row r="583" spans="1:2">
      <c r="A583" s="47"/>
      <c r="B583" s="23"/>
    </row>
    <row r="584" spans="1:2">
      <c r="A584" s="47"/>
      <c r="B584" s="23"/>
    </row>
    <row r="585" spans="1:2">
      <c r="A585" s="47"/>
      <c r="B585" s="23"/>
    </row>
    <row r="586" spans="1:2">
      <c r="A586" s="47"/>
      <c r="B586" s="23"/>
    </row>
    <row r="587" spans="1:2">
      <c r="A587" s="47"/>
      <c r="B587" s="23"/>
    </row>
    <row r="588" spans="1:2">
      <c r="A588" s="47"/>
      <c r="B588" s="23"/>
    </row>
    <row r="589" spans="1:2">
      <c r="A589" s="47"/>
      <c r="B589" s="23"/>
    </row>
    <row r="590" spans="1:2">
      <c r="A590" s="47"/>
      <c r="B590" s="23"/>
    </row>
    <row r="591" spans="1:2">
      <c r="A591" s="47"/>
      <c r="B591" s="23"/>
    </row>
    <row r="592" spans="1:2">
      <c r="A592" s="47"/>
      <c r="B592" s="23"/>
    </row>
    <row r="593" spans="1:2">
      <c r="A593" s="47"/>
      <c r="B593" s="23"/>
    </row>
    <row r="594" spans="1:2">
      <c r="A594" s="47"/>
      <c r="B594" s="23"/>
    </row>
    <row r="595" spans="1:2">
      <c r="A595" s="47"/>
      <c r="B595" s="23"/>
    </row>
    <row r="596" spans="1:2">
      <c r="A596" s="47"/>
      <c r="B596" s="23"/>
    </row>
    <row r="597" spans="1:2">
      <c r="A597" s="47"/>
      <c r="B597" s="23"/>
    </row>
    <row r="598" spans="1:2">
      <c r="A598" s="47"/>
      <c r="B598" s="23"/>
    </row>
    <row r="599" spans="1:2">
      <c r="A599" s="47"/>
      <c r="B599" s="23"/>
    </row>
    <row r="600" spans="1:2">
      <c r="A600" s="47"/>
      <c r="B600" s="23"/>
    </row>
    <row r="601" spans="1:2">
      <c r="A601" s="47"/>
      <c r="B601" s="23"/>
    </row>
    <row r="602" spans="1:2">
      <c r="A602" s="47"/>
      <c r="B602" s="23"/>
    </row>
    <row r="603" spans="1:2">
      <c r="A603" s="47"/>
      <c r="B603" s="23"/>
    </row>
    <row r="604" spans="1:2">
      <c r="A604" s="47"/>
      <c r="B604" s="23"/>
    </row>
    <row r="605" spans="1:2">
      <c r="A605" s="47"/>
      <c r="B605" s="23"/>
    </row>
    <row r="606" spans="1:2">
      <c r="A606" s="47"/>
      <c r="B606" s="23"/>
    </row>
    <row r="607" spans="1:2">
      <c r="A607" s="47"/>
      <c r="B607" s="23"/>
    </row>
    <row r="608" spans="1:2">
      <c r="A608" s="47"/>
      <c r="B608" s="23"/>
    </row>
    <row r="609" spans="1:2">
      <c r="A609" s="47"/>
      <c r="B609" s="23"/>
    </row>
    <row r="610" spans="1:2">
      <c r="A610" s="47"/>
      <c r="B610" s="23"/>
    </row>
    <row r="611" spans="1:2">
      <c r="A611" s="47"/>
      <c r="B611" s="23"/>
    </row>
    <row r="612" spans="1:2">
      <c r="A612" s="47"/>
      <c r="B612" s="23"/>
    </row>
    <row r="613" spans="1:2">
      <c r="A613" s="47"/>
      <c r="B613" s="23"/>
    </row>
    <row r="614" spans="1:2">
      <c r="A614" s="47"/>
      <c r="B614" s="23"/>
    </row>
    <row r="615" spans="1:2">
      <c r="A615" s="47"/>
      <c r="B615" s="23"/>
    </row>
    <row r="616" spans="1:2">
      <c r="A616" s="47"/>
      <c r="B616" s="23"/>
    </row>
    <row r="617" spans="1:2">
      <c r="A617" s="47"/>
      <c r="B617" s="23"/>
    </row>
    <row r="618" spans="1:2">
      <c r="A618" s="47"/>
      <c r="B618" s="23"/>
    </row>
    <row r="619" spans="1:2">
      <c r="A619" s="47"/>
      <c r="B619" s="23"/>
    </row>
    <row r="620" spans="1:2">
      <c r="A620" s="47"/>
      <c r="B620" s="23"/>
    </row>
    <row r="621" spans="1:2">
      <c r="A621" s="47"/>
      <c r="B621" s="23"/>
    </row>
    <row r="622" spans="1:2">
      <c r="A622" s="47"/>
      <c r="B622" s="23"/>
    </row>
    <row r="623" spans="1:2">
      <c r="A623" s="47"/>
      <c r="B623" s="23"/>
    </row>
    <row r="624" spans="1:2">
      <c r="A624" s="47"/>
      <c r="B624" s="23"/>
    </row>
    <row r="625" spans="1:2">
      <c r="A625" s="47"/>
      <c r="B625" s="23"/>
    </row>
    <row r="626" spans="1:2">
      <c r="A626" s="47"/>
      <c r="B626" s="23"/>
    </row>
    <row r="627" spans="1:2">
      <c r="A627" s="47"/>
      <c r="B627" s="23"/>
    </row>
    <row r="628" spans="1:2">
      <c r="A628" s="47"/>
      <c r="B628" s="23"/>
    </row>
    <row r="629" spans="1:2">
      <c r="A629" s="47"/>
      <c r="B629" s="23"/>
    </row>
    <row r="630" spans="1:2">
      <c r="A630" s="47"/>
      <c r="B630" s="23"/>
    </row>
    <row r="631" spans="1:2">
      <c r="A631" s="47"/>
      <c r="B631" s="23"/>
    </row>
    <row r="632" spans="1:2">
      <c r="A632" s="47"/>
      <c r="B632" s="23"/>
    </row>
    <row r="633" spans="1:2">
      <c r="A633" s="47"/>
      <c r="B633" s="23"/>
    </row>
    <row r="634" spans="1:2">
      <c r="A634" s="47"/>
      <c r="B634" s="23"/>
    </row>
    <row r="635" spans="1:2">
      <c r="A635" s="47"/>
      <c r="B635" s="23"/>
    </row>
    <row r="636" spans="1:2">
      <c r="A636" s="47"/>
      <c r="B636" s="23"/>
    </row>
    <row r="637" spans="1:2">
      <c r="A637" s="47"/>
      <c r="B637" s="23"/>
    </row>
    <row r="638" spans="1:2">
      <c r="A638" s="47"/>
      <c r="B638" s="23"/>
    </row>
    <row r="639" spans="1:2">
      <c r="A639" s="47"/>
      <c r="B639" s="23"/>
    </row>
    <row r="640" spans="1:2">
      <c r="A640" s="47"/>
      <c r="B640" s="23"/>
    </row>
    <row r="641" spans="1:2">
      <c r="A641" s="47"/>
      <c r="B641" s="23"/>
    </row>
    <row r="642" spans="1:2">
      <c r="A642" s="47"/>
      <c r="B642" s="23"/>
    </row>
    <row r="643" spans="1:2">
      <c r="A643" s="47"/>
      <c r="B643" s="23"/>
    </row>
    <row r="644" spans="1:2">
      <c r="A644" s="47"/>
      <c r="B644" s="23"/>
    </row>
    <row r="645" spans="1:2">
      <c r="A645" s="47"/>
      <c r="B645" s="23"/>
    </row>
    <row r="646" spans="1:2">
      <c r="A646" s="47"/>
      <c r="B646" s="23"/>
    </row>
    <row r="647" spans="1:2">
      <c r="A647" s="47"/>
      <c r="B647" s="23"/>
    </row>
    <row r="648" spans="1:2">
      <c r="A648" s="47"/>
      <c r="B648" s="23"/>
    </row>
    <row r="649" spans="1:2">
      <c r="A649" s="47"/>
      <c r="B649" s="23"/>
    </row>
    <row r="650" spans="1:2">
      <c r="A650" s="47"/>
      <c r="B650" s="23"/>
    </row>
    <row r="651" spans="1:2">
      <c r="A651" s="47"/>
      <c r="B651" s="23"/>
    </row>
    <row r="652" spans="1:2">
      <c r="A652" s="47"/>
      <c r="B652" s="23"/>
    </row>
    <row r="653" spans="1:2">
      <c r="A653" s="47"/>
      <c r="B653" s="23"/>
    </row>
    <row r="654" spans="1:2">
      <c r="A654" s="47"/>
      <c r="B654" s="23"/>
    </row>
    <row r="655" spans="1:2">
      <c r="A655" s="47"/>
      <c r="B655" s="23"/>
    </row>
    <row r="656" spans="1:2">
      <c r="A656" s="47"/>
      <c r="B656" s="23"/>
    </row>
    <row r="657" spans="1:2">
      <c r="A657" s="47"/>
      <c r="B657" s="23"/>
    </row>
    <row r="658" spans="1:2">
      <c r="A658" s="47"/>
      <c r="B658" s="23"/>
    </row>
    <row r="659" spans="1:2">
      <c r="A659" s="47"/>
      <c r="B659" s="23"/>
    </row>
    <row r="660" spans="1:2">
      <c r="A660" s="47"/>
      <c r="B660" s="23"/>
    </row>
    <row r="661" spans="1:2">
      <c r="A661" s="47"/>
      <c r="B661" s="23"/>
    </row>
    <row r="662" spans="1:2">
      <c r="A662" s="47"/>
      <c r="B662" s="23"/>
    </row>
    <row r="663" spans="1:2">
      <c r="A663" s="47"/>
      <c r="B663" s="23"/>
    </row>
    <row r="664" spans="1:2">
      <c r="A664" s="47"/>
      <c r="B664" s="23"/>
    </row>
    <row r="665" spans="1:2">
      <c r="A665" s="47"/>
      <c r="B665" s="23"/>
    </row>
    <row r="666" spans="1:2">
      <c r="A666" s="47"/>
      <c r="B666" s="23"/>
    </row>
    <row r="667" spans="1:2">
      <c r="A667" s="47"/>
      <c r="B667" s="23"/>
    </row>
    <row r="668" spans="1:2">
      <c r="A668" s="47"/>
      <c r="B668" s="23"/>
    </row>
    <row r="669" spans="1:2">
      <c r="A669" s="47"/>
      <c r="B669" s="23"/>
    </row>
    <row r="670" spans="1:2">
      <c r="A670" s="47"/>
      <c r="B670" s="23"/>
    </row>
    <row r="671" spans="1:2">
      <c r="A671" s="47"/>
      <c r="B671" s="23"/>
    </row>
    <row r="672" spans="1:2">
      <c r="A672" s="47"/>
      <c r="B672" s="23"/>
    </row>
    <row r="673" spans="1:2">
      <c r="A673" s="47"/>
      <c r="B673" s="23"/>
    </row>
    <row r="674" spans="1:2">
      <c r="A674" s="47"/>
      <c r="B674" s="23"/>
    </row>
    <row r="675" spans="1:2">
      <c r="A675" s="47"/>
      <c r="B675" s="23"/>
    </row>
    <row r="676" spans="1:2">
      <c r="A676" s="47"/>
      <c r="B676" s="23"/>
    </row>
    <row r="677" spans="1:2">
      <c r="A677" s="47"/>
      <c r="B677" s="23"/>
    </row>
    <row r="678" spans="1:2">
      <c r="A678" s="47"/>
      <c r="B678" s="23"/>
    </row>
    <row r="679" spans="1:2">
      <c r="A679" s="47"/>
      <c r="B679" s="23"/>
    </row>
    <row r="680" spans="1:2">
      <c r="A680" s="47"/>
      <c r="B680" s="23"/>
    </row>
    <row r="681" spans="1:2">
      <c r="A681" s="47"/>
      <c r="B681" s="23"/>
    </row>
    <row r="682" spans="1:2">
      <c r="A682" s="47"/>
      <c r="B682" s="23"/>
    </row>
    <row r="683" spans="1:2">
      <c r="A683" s="47"/>
      <c r="B683" s="23"/>
    </row>
    <row r="684" spans="1:2">
      <c r="A684" s="47"/>
      <c r="B684" s="23"/>
    </row>
    <row r="685" spans="1:2">
      <c r="A685" s="47"/>
      <c r="B685" s="23"/>
    </row>
    <row r="686" spans="1:2">
      <c r="A686" s="47"/>
      <c r="B686" s="23"/>
    </row>
    <row r="687" spans="1:2">
      <c r="A687" s="47"/>
      <c r="B687" s="23"/>
    </row>
    <row r="688" spans="1:2">
      <c r="A688" s="47"/>
      <c r="B688" s="23"/>
    </row>
    <row r="689" spans="1:2">
      <c r="A689" s="47"/>
      <c r="B689" s="23"/>
    </row>
    <row r="690" spans="1:2">
      <c r="A690" s="47"/>
      <c r="B690" s="23"/>
    </row>
    <row r="691" spans="1:2">
      <c r="A691" s="47"/>
      <c r="B691" s="23"/>
    </row>
    <row r="692" spans="1:2">
      <c r="A692" s="47"/>
      <c r="B692" s="23"/>
    </row>
    <row r="693" spans="1:2">
      <c r="A693" s="47"/>
      <c r="B693" s="23"/>
    </row>
    <row r="694" spans="1:2">
      <c r="A694" s="47"/>
      <c r="B694" s="23"/>
    </row>
    <row r="695" spans="1:2">
      <c r="A695" s="47"/>
      <c r="B695" s="23"/>
    </row>
    <row r="696" spans="1:2">
      <c r="A696" s="47"/>
      <c r="B696" s="23"/>
    </row>
    <row r="697" spans="1:2">
      <c r="A697" s="47"/>
      <c r="B697" s="23"/>
    </row>
    <row r="698" spans="1:2">
      <c r="A698" s="47"/>
      <c r="B698" s="23"/>
    </row>
    <row r="699" spans="1:2">
      <c r="A699" s="47"/>
      <c r="B699" s="23"/>
    </row>
    <row r="700" spans="1:2">
      <c r="A700" s="47"/>
      <c r="B700" s="23"/>
    </row>
    <row r="701" spans="1:2">
      <c r="A701" s="47"/>
      <c r="B701" s="23"/>
    </row>
    <row r="702" spans="1:2">
      <c r="A702" s="47"/>
      <c r="B702" s="23"/>
    </row>
    <row r="703" spans="1:2">
      <c r="A703" s="47"/>
      <c r="B703" s="23"/>
    </row>
    <row r="704" spans="1:2">
      <c r="A704" s="47"/>
      <c r="B704" s="23"/>
    </row>
    <row r="705" spans="1:2">
      <c r="A705" s="47"/>
      <c r="B705" s="23"/>
    </row>
    <row r="706" spans="1:2">
      <c r="A706" s="47"/>
      <c r="B706" s="23"/>
    </row>
    <row r="707" spans="1:2">
      <c r="A707" s="47"/>
      <c r="B707" s="23"/>
    </row>
    <row r="708" spans="1:2">
      <c r="A708" s="47"/>
      <c r="B708" s="23"/>
    </row>
    <row r="709" spans="1:2">
      <c r="A709" s="47"/>
      <c r="B709" s="23"/>
    </row>
    <row r="710" spans="1:2">
      <c r="A710" s="47"/>
      <c r="B710" s="23"/>
    </row>
    <row r="711" spans="1:2">
      <c r="A711" s="47"/>
      <c r="B711" s="23"/>
    </row>
    <row r="712" spans="1:2">
      <c r="A712" s="47"/>
      <c r="B712" s="23"/>
    </row>
    <row r="713" spans="1:2">
      <c r="A713" s="47"/>
      <c r="B713" s="23"/>
    </row>
    <row r="714" spans="1:2">
      <c r="A714" s="47"/>
      <c r="B714" s="23"/>
    </row>
    <row r="715" spans="1:2">
      <c r="A715" s="47"/>
      <c r="B715" s="23"/>
    </row>
    <row r="716" spans="1:2">
      <c r="A716" s="47"/>
      <c r="B716" s="23"/>
    </row>
    <row r="717" spans="1:2">
      <c r="A717" s="47"/>
      <c r="B717" s="23"/>
    </row>
    <row r="718" spans="1:2">
      <c r="A718" s="47"/>
      <c r="B718" s="23"/>
    </row>
    <row r="719" spans="1:2">
      <c r="A719" s="47"/>
      <c r="B719" s="23"/>
    </row>
    <row r="720" spans="1:2">
      <c r="A720" s="47"/>
      <c r="B720" s="23"/>
    </row>
    <row r="721" spans="1:2">
      <c r="A721" s="47"/>
      <c r="B721" s="23"/>
    </row>
    <row r="722" spans="1:2">
      <c r="A722" s="47"/>
      <c r="B722" s="23"/>
    </row>
    <row r="723" spans="1:2">
      <c r="A723" s="47"/>
      <c r="B723" s="23"/>
    </row>
    <row r="724" spans="1:2">
      <c r="A724" s="47"/>
      <c r="B724" s="23"/>
    </row>
    <row r="725" spans="1:2">
      <c r="A725" s="47"/>
      <c r="B725" s="23"/>
    </row>
    <row r="726" spans="1:2">
      <c r="A726" s="47"/>
      <c r="B726" s="23"/>
    </row>
    <row r="727" spans="1:2">
      <c r="A727" s="47"/>
      <c r="B727" s="23"/>
    </row>
    <row r="728" spans="1:2">
      <c r="A728" s="47"/>
      <c r="B728" s="23"/>
    </row>
    <row r="729" spans="1:2">
      <c r="A729" s="47"/>
      <c r="B729" s="23"/>
    </row>
    <row r="730" spans="1:2">
      <c r="A730" s="47"/>
      <c r="B730" s="23"/>
    </row>
    <row r="731" spans="1:2">
      <c r="A731" s="47"/>
      <c r="B731" s="23"/>
    </row>
    <row r="732" spans="1:2">
      <c r="A732" s="47"/>
      <c r="B732" s="23"/>
    </row>
    <row r="733" spans="1:2">
      <c r="A733" s="47"/>
      <c r="B733" s="23"/>
    </row>
    <row r="734" spans="1:2">
      <c r="A734" s="47"/>
      <c r="B734" s="23"/>
    </row>
    <row r="735" spans="1:2">
      <c r="A735" s="47"/>
      <c r="B735" s="23"/>
    </row>
    <row r="736" spans="1:2">
      <c r="A736" s="47"/>
      <c r="B736" s="23"/>
    </row>
    <row r="737" spans="1:2">
      <c r="A737" s="47"/>
      <c r="B737" s="23"/>
    </row>
    <row r="738" spans="1:2">
      <c r="A738" s="47"/>
      <c r="B738" s="23"/>
    </row>
    <row r="739" spans="1:2">
      <c r="A739" s="47"/>
      <c r="B739" s="23"/>
    </row>
    <row r="740" spans="1:2">
      <c r="A740" s="47"/>
      <c r="B740" s="23"/>
    </row>
    <row r="741" spans="1:2">
      <c r="A741" s="47"/>
      <c r="B741" s="23"/>
    </row>
    <row r="742" spans="1:2">
      <c r="A742" s="47"/>
      <c r="B742" s="23"/>
    </row>
    <row r="743" spans="1:2">
      <c r="A743" s="47"/>
      <c r="B743" s="23"/>
    </row>
    <row r="744" spans="1:2">
      <c r="A744" s="47"/>
      <c r="B744" s="23"/>
    </row>
    <row r="745" spans="1:2">
      <c r="A745" s="47"/>
      <c r="B745" s="23"/>
    </row>
    <row r="746" spans="1:2">
      <c r="A746" s="47"/>
      <c r="B746" s="23"/>
    </row>
    <row r="747" spans="1:2">
      <c r="A747" s="47"/>
      <c r="B747" s="23"/>
    </row>
    <row r="748" spans="1:2">
      <c r="A748" s="47"/>
      <c r="B748" s="23"/>
    </row>
    <row r="749" spans="1:2">
      <c r="A749" s="47"/>
      <c r="B749" s="23"/>
    </row>
    <row r="750" spans="1:2">
      <c r="A750" s="47"/>
      <c r="B750" s="23"/>
    </row>
    <row r="751" spans="1:2">
      <c r="A751" s="47"/>
      <c r="B751" s="23"/>
    </row>
    <row r="752" spans="1:2">
      <c r="A752" s="47"/>
      <c r="B752" s="23"/>
    </row>
    <row r="753" spans="1:2">
      <c r="A753" s="47"/>
      <c r="B753" s="23"/>
    </row>
    <row r="754" spans="1:2">
      <c r="A754" s="47"/>
      <c r="B754" s="23"/>
    </row>
    <row r="755" spans="1:2">
      <c r="A755" s="47"/>
      <c r="B755" s="23"/>
    </row>
    <row r="756" spans="1:2">
      <c r="A756" s="47"/>
      <c r="B756" s="23"/>
    </row>
    <row r="757" spans="1:2">
      <c r="A757" s="47"/>
      <c r="B757" s="23"/>
    </row>
    <row r="758" spans="1:2">
      <c r="A758" s="47"/>
      <c r="B758" s="23"/>
    </row>
    <row r="759" spans="1:2">
      <c r="A759" s="47"/>
      <c r="B759" s="23"/>
    </row>
    <row r="760" spans="1:2">
      <c r="A760" s="47"/>
      <c r="B760" s="23"/>
    </row>
    <row r="761" spans="1:2">
      <c r="A761" s="47"/>
      <c r="B761" s="23"/>
    </row>
    <row r="762" spans="1:2">
      <c r="A762" s="47"/>
      <c r="B762" s="23"/>
    </row>
    <row r="763" spans="1:2">
      <c r="A763" s="47"/>
      <c r="B763" s="23"/>
    </row>
    <row r="764" spans="1:2">
      <c r="A764" s="47"/>
      <c r="B764" s="23"/>
    </row>
    <row r="765" spans="1:2">
      <c r="A765" s="47"/>
      <c r="B765" s="23"/>
    </row>
    <row r="766" spans="1:2">
      <c r="A766" s="47"/>
      <c r="B766" s="23"/>
    </row>
    <row r="767" spans="1:2">
      <c r="A767" s="47"/>
      <c r="B767" s="23"/>
    </row>
    <row r="768" spans="1:2">
      <c r="A768" s="47"/>
      <c r="B768" s="23"/>
    </row>
    <row r="769" spans="1:2">
      <c r="A769" s="47"/>
      <c r="B769" s="23"/>
    </row>
    <row r="770" spans="1:2">
      <c r="A770" s="47"/>
      <c r="B770" s="23"/>
    </row>
    <row r="771" spans="1:2">
      <c r="A771" s="47"/>
      <c r="B771" s="23"/>
    </row>
    <row r="772" spans="1:2">
      <c r="A772" s="47"/>
      <c r="B772" s="23"/>
    </row>
    <row r="773" spans="1:2">
      <c r="A773" s="47"/>
      <c r="B773" s="23"/>
    </row>
    <row r="774" spans="1:2">
      <c r="A774" s="47"/>
      <c r="B774" s="23"/>
    </row>
    <row r="775" spans="1:2">
      <c r="A775" s="47"/>
      <c r="B775" s="23"/>
    </row>
    <row r="776" spans="1:2">
      <c r="A776" s="47"/>
      <c r="B776" s="23"/>
    </row>
    <row r="777" spans="1:2">
      <c r="A777" s="47"/>
      <c r="B777" s="23"/>
    </row>
    <row r="778" spans="1:2">
      <c r="A778" s="47"/>
      <c r="B778" s="23"/>
    </row>
    <row r="779" spans="1:2">
      <c r="A779" s="47"/>
      <c r="B779" s="23"/>
    </row>
    <row r="780" spans="1:2">
      <c r="A780" s="47"/>
      <c r="B780" s="23"/>
    </row>
    <row r="781" spans="1:2">
      <c r="A781" s="47"/>
      <c r="B781" s="23"/>
    </row>
    <row r="782" spans="1:2">
      <c r="A782" s="47"/>
      <c r="B782" s="23"/>
    </row>
    <row r="783" spans="1:2">
      <c r="A783" s="47"/>
      <c r="B783" s="23"/>
    </row>
    <row r="784" spans="1:2">
      <c r="A784" s="47"/>
      <c r="B784" s="23"/>
    </row>
    <row r="785" spans="1:2">
      <c r="A785" s="47"/>
      <c r="B785" s="23"/>
    </row>
    <row r="786" spans="1:2">
      <c r="A786" s="47"/>
      <c r="B786" s="23"/>
    </row>
    <row r="787" spans="1:2">
      <c r="A787" s="47"/>
      <c r="B787" s="23"/>
    </row>
    <row r="788" spans="1:2">
      <c r="A788" s="47"/>
      <c r="B788" s="23"/>
    </row>
    <row r="789" spans="1:2">
      <c r="A789" s="47"/>
      <c r="B789" s="23"/>
    </row>
    <row r="790" spans="1:2">
      <c r="A790" s="47"/>
      <c r="B790" s="23"/>
    </row>
    <row r="791" spans="1:2">
      <c r="A791" s="47"/>
      <c r="B791" s="23"/>
    </row>
    <row r="792" spans="1:2">
      <c r="A792" s="47"/>
      <c r="B792" s="23"/>
    </row>
    <row r="793" spans="1:2">
      <c r="A793" s="47"/>
      <c r="B793" s="23"/>
    </row>
    <row r="794" spans="1:2">
      <c r="A794" s="47"/>
      <c r="B794" s="23"/>
    </row>
    <row r="795" spans="1:2">
      <c r="A795" s="47"/>
      <c r="B795" s="23"/>
    </row>
    <row r="796" spans="1:2">
      <c r="A796" s="47"/>
      <c r="B796" s="23"/>
    </row>
    <row r="797" spans="1:2">
      <c r="A797" s="47"/>
      <c r="B797" s="23"/>
    </row>
    <row r="798" spans="1:2">
      <c r="A798" s="47"/>
      <c r="B798" s="23"/>
    </row>
    <row r="799" spans="1:2">
      <c r="A799" s="47"/>
      <c r="B799" s="23"/>
    </row>
    <row r="800" spans="1:2">
      <c r="A800" s="47"/>
      <c r="B800" s="23"/>
    </row>
    <row r="801" spans="1:2">
      <c r="A801" s="47"/>
      <c r="B801" s="23"/>
    </row>
    <row r="802" spans="1:2">
      <c r="A802" s="47"/>
      <c r="B802" s="23"/>
    </row>
    <row r="803" spans="1:2">
      <c r="A803" s="47"/>
      <c r="B803" s="23"/>
    </row>
    <row r="804" spans="1:2">
      <c r="A804" s="47"/>
      <c r="B804" s="23"/>
    </row>
    <row r="805" spans="1:2">
      <c r="A805" s="47"/>
      <c r="B805" s="23"/>
    </row>
    <row r="806" spans="1:2">
      <c r="A806" s="47"/>
      <c r="B806" s="23"/>
    </row>
    <row r="807" spans="1:2">
      <c r="A807" s="47"/>
      <c r="B807" s="23"/>
    </row>
    <row r="808" spans="1:2">
      <c r="A808" s="47"/>
      <c r="B808" s="23"/>
    </row>
    <row r="809" spans="1:2">
      <c r="A809" s="47"/>
      <c r="B809" s="23"/>
    </row>
    <row r="810" spans="1:2">
      <c r="A810" s="47"/>
      <c r="B810" s="23"/>
    </row>
    <row r="811" spans="1:2">
      <c r="A811" s="47"/>
      <c r="B811" s="23"/>
    </row>
    <row r="812" spans="1:2">
      <c r="A812" s="47"/>
      <c r="B812" s="23"/>
    </row>
    <row r="813" spans="1:2">
      <c r="A813" s="47"/>
      <c r="B813" s="23"/>
    </row>
    <row r="814" spans="1:2">
      <c r="A814" s="47"/>
      <c r="B814" s="23"/>
    </row>
    <row r="815" spans="1:2">
      <c r="A815" s="47"/>
      <c r="B815" s="23"/>
    </row>
    <row r="816" spans="1:2">
      <c r="A816" s="47"/>
      <c r="B816" s="23"/>
    </row>
    <row r="817" spans="1:2">
      <c r="A817" s="47"/>
      <c r="B817" s="23"/>
    </row>
    <row r="818" spans="1:2">
      <c r="A818" s="47"/>
      <c r="B818" s="23"/>
    </row>
    <row r="819" spans="1:2">
      <c r="A819" s="47"/>
      <c r="B819" s="23"/>
    </row>
    <row r="820" spans="1:2">
      <c r="A820" s="47"/>
      <c r="B820" s="23"/>
    </row>
    <row r="821" spans="1:2">
      <c r="A821" s="47"/>
      <c r="B821" s="23"/>
    </row>
    <row r="822" spans="1:2">
      <c r="A822" s="47"/>
      <c r="B822" s="23"/>
    </row>
    <row r="823" spans="1:2">
      <c r="A823" s="47"/>
      <c r="B823" s="23"/>
    </row>
    <row r="824" spans="1:2">
      <c r="A824" s="47"/>
      <c r="B824" s="23"/>
    </row>
    <row r="825" spans="1:2">
      <c r="A825" s="47"/>
      <c r="B825" s="23"/>
    </row>
    <row r="826" spans="1:2">
      <c r="A826" s="47"/>
      <c r="B826" s="23"/>
    </row>
    <row r="827" spans="1:2">
      <c r="A827" s="47"/>
      <c r="B827" s="23"/>
    </row>
    <row r="828" spans="1:2">
      <c r="A828" s="47"/>
      <c r="B828" s="23"/>
    </row>
    <row r="829" spans="1:2">
      <c r="A829" s="47"/>
      <c r="B829" s="23"/>
    </row>
    <row r="830" spans="1:2">
      <c r="A830" s="47"/>
      <c r="B830" s="23"/>
    </row>
    <row r="831" spans="1:2">
      <c r="A831" s="47"/>
      <c r="B831" s="23"/>
    </row>
    <row r="832" spans="1:2">
      <c r="A832" s="47"/>
      <c r="B832" s="23"/>
    </row>
    <row r="833" spans="1:2">
      <c r="A833" s="47"/>
      <c r="B833" s="23"/>
    </row>
    <row r="834" spans="1:2">
      <c r="A834" s="47"/>
      <c r="B834" s="23"/>
    </row>
    <row r="835" spans="1:2">
      <c r="A835" s="47"/>
      <c r="B835" s="23"/>
    </row>
    <row r="836" spans="1:2">
      <c r="A836" s="47"/>
      <c r="B836" s="23"/>
    </row>
    <row r="837" spans="1:2">
      <c r="A837" s="47"/>
      <c r="B837" s="23"/>
    </row>
    <row r="838" spans="1:2">
      <c r="A838" s="47"/>
      <c r="B838" s="23"/>
    </row>
    <row r="839" spans="1:2">
      <c r="A839" s="47"/>
      <c r="B839" s="23"/>
    </row>
    <row r="840" spans="1:2">
      <c r="A840" s="47"/>
      <c r="B840" s="23"/>
    </row>
    <row r="841" spans="1:2">
      <c r="A841" s="47"/>
      <c r="B841" s="23"/>
    </row>
    <row r="842" spans="1:2">
      <c r="A842" s="47"/>
      <c r="B842" s="23"/>
    </row>
    <row r="843" spans="1:2">
      <c r="A843" s="47"/>
      <c r="B843" s="23"/>
    </row>
    <row r="844" spans="1:2">
      <c r="A844" s="47"/>
      <c r="B844" s="23"/>
    </row>
    <row r="845" spans="1:2">
      <c r="A845" s="47"/>
      <c r="B845" s="23"/>
    </row>
    <row r="846" spans="1:2">
      <c r="A846" s="47"/>
      <c r="B846" s="23"/>
    </row>
    <row r="847" spans="1:2">
      <c r="A847" s="47"/>
      <c r="B847" s="23"/>
    </row>
    <row r="848" spans="1:2">
      <c r="A848" s="47"/>
      <c r="B848" s="23"/>
    </row>
    <row r="849" spans="1:2">
      <c r="A849" s="47"/>
      <c r="B849" s="23"/>
    </row>
    <row r="850" spans="1:2">
      <c r="A850" s="47"/>
      <c r="B850" s="23"/>
    </row>
    <row r="851" spans="1:2">
      <c r="A851" s="47"/>
      <c r="B851" s="23"/>
    </row>
    <row r="852" spans="1:2">
      <c r="A852" s="47"/>
      <c r="B852" s="23"/>
    </row>
    <row r="853" spans="1:2">
      <c r="A853" s="47"/>
      <c r="B853" s="23"/>
    </row>
    <row r="854" spans="1:2">
      <c r="A854" s="47"/>
      <c r="B854" s="23"/>
    </row>
    <row r="855" spans="1:2">
      <c r="A855" s="47"/>
      <c r="B855" s="23"/>
    </row>
    <row r="856" spans="1:2">
      <c r="A856" s="47"/>
      <c r="B856" s="23"/>
    </row>
    <row r="857" spans="1:2">
      <c r="A857" s="47"/>
      <c r="B857" s="23"/>
    </row>
    <row r="858" spans="1:2">
      <c r="A858" s="47"/>
      <c r="B858" s="23"/>
    </row>
    <row r="859" spans="1:2">
      <c r="A859" s="47"/>
      <c r="B859" s="23"/>
    </row>
    <row r="860" spans="1:2">
      <c r="A860" s="47"/>
      <c r="B860" s="23"/>
    </row>
    <row r="861" spans="1:2">
      <c r="A861" s="47"/>
      <c r="B861" s="23"/>
    </row>
    <row r="862" spans="1:2">
      <c r="A862" s="47"/>
      <c r="B862" s="23"/>
    </row>
    <row r="863" spans="1:2">
      <c r="A863" s="47"/>
      <c r="B863" s="23"/>
    </row>
    <row r="864" spans="1:2">
      <c r="A864" s="47"/>
      <c r="B864" s="23"/>
    </row>
    <row r="865" spans="1:2">
      <c r="A865" s="47"/>
      <c r="B865" s="23"/>
    </row>
    <row r="866" spans="1:2">
      <c r="A866" s="47"/>
      <c r="B866" s="23"/>
    </row>
    <row r="867" spans="1:2">
      <c r="A867" s="47"/>
      <c r="B867" s="23"/>
    </row>
    <row r="868" spans="1:2">
      <c r="A868" s="47"/>
      <c r="B868" s="23"/>
    </row>
    <row r="869" spans="1:2">
      <c r="A869" s="47"/>
      <c r="B869" s="23"/>
    </row>
    <row r="870" spans="1:2">
      <c r="A870" s="47"/>
      <c r="B870" s="23"/>
    </row>
    <row r="871" spans="1:2">
      <c r="A871" s="47"/>
      <c r="B871" s="23"/>
    </row>
    <row r="872" spans="1:2">
      <c r="A872" s="47"/>
      <c r="B872" s="23"/>
    </row>
    <row r="873" spans="1:2">
      <c r="A873" s="47"/>
      <c r="B873" s="23"/>
    </row>
    <row r="874" spans="1:2">
      <c r="A874" s="47"/>
      <c r="B874" s="23"/>
    </row>
    <row r="875" spans="1:2">
      <c r="A875" s="47"/>
      <c r="B875" s="23"/>
    </row>
    <row r="876" spans="1:2">
      <c r="A876" s="47"/>
      <c r="B876" s="23"/>
    </row>
    <row r="877" spans="1:2">
      <c r="A877" s="47"/>
      <c r="B877" s="23"/>
    </row>
    <row r="878" spans="1:2">
      <c r="A878" s="47"/>
      <c r="B878" s="23"/>
    </row>
    <row r="879" spans="1:2">
      <c r="A879" s="47"/>
      <c r="B879" s="23"/>
    </row>
    <row r="880" spans="1:2">
      <c r="A880" s="47"/>
      <c r="B880" s="23"/>
    </row>
    <row r="881" spans="1:2">
      <c r="A881" s="47"/>
      <c r="B881" s="23"/>
    </row>
    <row r="882" spans="1:2">
      <c r="A882" s="47"/>
      <c r="B882" s="23"/>
    </row>
    <row r="883" spans="1:2">
      <c r="A883" s="47"/>
      <c r="B883" s="23"/>
    </row>
    <row r="884" spans="1:2">
      <c r="A884" s="47"/>
      <c r="B884" s="23"/>
    </row>
    <row r="885" spans="1:2">
      <c r="A885" s="47"/>
      <c r="B885" s="23"/>
    </row>
    <row r="886" spans="1:2">
      <c r="A886" s="47"/>
      <c r="B886" s="23"/>
    </row>
    <row r="887" spans="1:2">
      <c r="A887" s="47"/>
      <c r="B887" s="23"/>
    </row>
    <row r="888" spans="1:2">
      <c r="A888" s="47"/>
      <c r="B888" s="23"/>
    </row>
    <row r="889" spans="1:2">
      <c r="A889" s="47"/>
      <c r="B889" s="23"/>
    </row>
    <row r="890" spans="1:2">
      <c r="A890" s="47"/>
      <c r="B890" s="23"/>
    </row>
    <row r="891" spans="1:2">
      <c r="A891" s="47"/>
      <c r="B891" s="23"/>
    </row>
    <row r="892" spans="1:2">
      <c r="A892" s="47"/>
      <c r="B892" s="23"/>
    </row>
    <row r="893" spans="1:2">
      <c r="A893" s="47"/>
      <c r="B893" s="23"/>
    </row>
    <row r="894" spans="1:2">
      <c r="A894" s="47"/>
      <c r="B894" s="23"/>
    </row>
    <row r="895" spans="1:2">
      <c r="A895" s="47"/>
      <c r="B895" s="23"/>
    </row>
    <row r="896" spans="1:2">
      <c r="A896" s="47"/>
      <c r="B896" s="23"/>
    </row>
    <row r="897" spans="1:2">
      <c r="A897" s="47"/>
      <c r="B897" s="23"/>
    </row>
    <row r="898" spans="1:2">
      <c r="A898" s="47"/>
      <c r="B898" s="23"/>
    </row>
    <row r="899" spans="1:2">
      <c r="A899" s="47"/>
      <c r="B899" s="23"/>
    </row>
    <row r="900" spans="1:2">
      <c r="A900" s="47"/>
      <c r="B900" s="23"/>
    </row>
    <row r="901" spans="1:2">
      <c r="A901" s="47"/>
      <c r="B901" s="23"/>
    </row>
    <row r="902" spans="1:2">
      <c r="A902" s="47"/>
      <c r="B902" s="23"/>
    </row>
    <row r="903" spans="1:2">
      <c r="A903" s="47"/>
      <c r="B903" s="23"/>
    </row>
    <row r="904" spans="1:2">
      <c r="A904" s="47"/>
      <c r="B904" s="23"/>
    </row>
    <row r="905" spans="1:2">
      <c r="A905" s="47"/>
      <c r="B905" s="23"/>
    </row>
    <row r="906" spans="1:2">
      <c r="A906" s="47"/>
      <c r="B906" s="23"/>
    </row>
    <row r="907" spans="1:2">
      <c r="A907" s="47"/>
      <c r="B907" s="23"/>
    </row>
    <row r="908" spans="1:2">
      <c r="A908" s="47"/>
      <c r="B908" s="23"/>
    </row>
    <row r="909" spans="1:2">
      <c r="A909" s="47"/>
      <c r="B909" s="23"/>
    </row>
    <row r="910" spans="1:2">
      <c r="A910" s="47"/>
      <c r="B910" s="23"/>
    </row>
    <row r="911" spans="1:2">
      <c r="A911" s="47"/>
      <c r="B911" s="23"/>
    </row>
    <row r="912" spans="1:2">
      <c r="A912" s="47"/>
      <c r="B912" s="23"/>
    </row>
    <row r="913" spans="1:2">
      <c r="A913" s="47"/>
      <c r="B913" s="23"/>
    </row>
    <row r="914" spans="1:2">
      <c r="A914" s="47"/>
      <c r="B914" s="23"/>
    </row>
    <row r="915" spans="1:2">
      <c r="A915" s="47"/>
      <c r="B915" s="23"/>
    </row>
    <row r="916" spans="1:2">
      <c r="A916" s="47"/>
      <c r="B916" s="23"/>
    </row>
    <row r="917" spans="1:2">
      <c r="A917" s="47"/>
      <c r="B917" s="23"/>
    </row>
    <row r="918" spans="1:2">
      <c r="A918" s="47"/>
      <c r="B918" s="23"/>
    </row>
    <row r="919" spans="1:2">
      <c r="A919" s="47"/>
      <c r="B919" s="23"/>
    </row>
    <row r="920" spans="1:2">
      <c r="A920" s="47"/>
      <c r="B920" s="23"/>
    </row>
    <row r="921" spans="1:2">
      <c r="A921" s="47"/>
      <c r="B921" s="23"/>
    </row>
    <row r="922" spans="1:2">
      <c r="A922" s="47"/>
      <c r="B922" s="23"/>
    </row>
    <row r="923" spans="1:2">
      <c r="A923" s="47"/>
      <c r="B923" s="23"/>
    </row>
    <row r="924" spans="1:2">
      <c r="A924" s="47"/>
      <c r="B924" s="23"/>
    </row>
    <row r="925" spans="1:2">
      <c r="A925" s="47"/>
      <c r="B925" s="23"/>
    </row>
    <row r="926" spans="1:2">
      <c r="A926" s="47"/>
      <c r="B926" s="23"/>
    </row>
    <row r="927" spans="1:2">
      <c r="A927" s="47"/>
      <c r="B927" s="23"/>
    </row>
    <row r="928" spans="1:2">
      <c r="A928" s="47"/>
      <c r="B928" s="23"/>
    </row>
    <row r="929" spans="1:2">
      <c r="A929" s="47"/>
      <c r="B929" s="23"/>
    </row>
    <row r="930" spans="1:2">
      <c r="A930" s="47"/>
      <c r="B930" s="23"/>
    </row>
    <row r="931" spans="1:2">
      <c r="A931" s="47"/>
      <c r="B931" s="23"/>
    </row>
    <row r="932" spans="1:2">
      <c r="A932" s="47"/>
      <c r="B932" s="23"/>
    </row>
    <row r="933" spans="1:2">
      <c r="A933" s="47"/>
      <c r="B933" s="23"/>
    </row>
    <row r="934" spans="1:2">
      <c r="A934" s="47"/>
      <c r="B934" s="23"/>
    </row>
    <row r="935" spans="1:2">
      <c r="A935" s="47"/>
      <c r="B935" s="23"/>
    </row>
    <row r="936" spans="1:2">
      <c r="A936" s="47"/>
      <c r="B936" s="23"/>
    </row>
    <row r="937" spans="1:2">
      <c r="A937" s="47"/>
      <c r="B937" s="23"/>
    </row>
    <row r="938" spans="1:2">
      <c r="A938" s="47"/>
      <c r="B938" s="23"/>
    </row>
    <row r="939" spans="1:2">
      <c r="A939" s="47"/>
      <c r="B939" s="23"/>
    </row>
    <row r="940" spans="1:2">
      <c r="A940" s="47"/>
      <c r="B940" s="23"/>
    </row>
    <row r="941" spans="1:2">
      <c r="A941" s="47"/>
      <c r="B941" s="23"/>
    </row>
    <row r="942" spans="1:2">
      <c r="A942" s="47"/>
      <c r="B942" s="23"/>
    </row>
    <row r="943" spans="1:2">
      <c r="A943" s="47"/>
      <c r="B943" s="23"/>
    </row>
    <row r="944" spans="1:2">
      <c r="A944" s="47"/>
      <c r="B944" s="23"/>
    </row>
    <row r="945" spans="1:2">
      <c r="A945" s="47"/>
      <c r="B945" s="23"/>
    </row>
    <row r="946" spans="1:2">
      <c r="A946" s="47"/>
      <c r="B946" s="23"/>
    </row>
    <row r="947" spans="1:2">
      <c r="A947" s="47"/>
      <c r="B947" s="23"/>
    </row>
    <row r="948" spans="1:2">
      <c r="A948" s="47"/>
      <c r="B948" s="23"/>
    </row>
    <row r="949" spans="1:2">
      <c r="A949" s="47"/>
      <c r="B949" s="23"/>
    </row>
    <row r="950" spans="1:2">
      <c r="A950" s="47"/>
      <c r="B950" s="23"/>
    </row>
    <row r="951" spans="1:2">
      <c r="A951" s="47"/>
      <c r="B951" s="23"/>
    </row>
    <row r="952" spans="1:2">
      <c r="A952" s="47"/>
      <c r="B952" s="23"/>
    </row>
    <row r="953" spans="1:2">
      <c r="A953" s="47"/>
      <c r="B953" s="23"/>
    </row>
    <row r="954" spans="1:2">
      <c r="A954" s="47"/>
      <c r="B954" s="23"/>
    </row>
    <row r="955" spans="1:2">
      <c r="A955" s="47"/>
      <c r="B955" s="23"/>
    </row>
    <row r="956" spans="1:2">
      <c r="A956" s="47"/>
      <c r="B956" s="23"/>
    </row>
    <row r="957" spans="1:2">
      <c r="A957" s="47"/>
      <c r="B957" s="23"/>
    </row>
    <row r="958" spans="1:2">
      <c r="A958" s="47"/>
      <c r="B958" s="23"/>
    </row>
    <row r="959" spans="1:2">
      <c r="A959" s="47"/>
      <c r="B959" s="23"/>
    </row>
    <row r="960" spans="1:2">
      <c r="A960" s="47"/>
      <c r="B960" s="23"/>
    </row>
    <row r="961" spans="1:2">
      <c r="A961" s="47"/>
      <c r="B961" s="23"/>
    </row>
    <row r="962" spans="1:2">
      <c r="A962" s="47"/>
      <c r="B962" s="23"/>
    </row>
    <row r="963" spans="1:2">
      <c r="A963" s="47"/>
      <c r="B963" s="23"/>
    </row>
    <row r="964" spans="1:2">
      <c r="A964" s="47"/>
      <c r="B964" s="23"/>
    </row>
    <row r="965" spans="1:2">
      <c r="A965" s="47"/>
      <c r="B965" s="23"/>
    </row>
    <row r="966" spans="1:2">
      <c r="A966" s="47"/>
      <c r="B966" s="23"/>
    </row>
    <row r="967" spans="1:2">
      <c r="A967" s="47"/>
      <c r="B967" s="23"/>
    </row>
    <row r="968" spans="1:2">
      <c r="A968" s="47"/>
      <c r="B968" s="23"/>
    </row>
    <row r="969" spans="1:2">
      <c r="A969" s="47"/>
      <c r="B969" s="23"/>
    </row>
    <row r="970" spans="1:2">
      <c r="A970" s="47"/>
      <c r="B970" s="23"/>
    </row>
    <row r="971" spans="1:2">
      <c r="A971" s="47"/>
      <c r="B971" s="23"/>
    </row>
    <row r="972" spans="1:2">
      <c r="A972" s="47"/>
      <c r="B972" s="23"/>
    </row>
    <row r="973" spans="1:2">
      <c r="A973" s="47"/>
      <c r="B973" s="23"/>
    </row>
    <row r="974" spans="1:2">
      <c r="A974" s="47"/>
      <c r="B974" s="23"/>
    </row>
    <row r="975" spans="1:2">
      <c r="A975" s="47"/>
      <c r="B975" s="23"/>
    </row>
    <row r="976" spans="1:2">
      <c r="A976" s="47"/>
      <c r="B976" s="23"/>
    </row>
    <row r="977" spans="1:2">
      <c r="A977" s="47"/>
      <c r="B977" s="23"/>
    </row>
    <row r="978" spans="1:2">
      <c r="A978" s="47"/>
      <c r="B978" s="23"/>
    </row>
    <row r="979" spans="1:2">
      <c r="A979" s="47"/>
      <c r="B979" s="23"/>
    </row>
    <row r="980" spans="1:2">
      <c r="A980" s="47"/>
      <c r="B980" s="23"/>
    </row>
    <row r="981" spans="1:2">
      <c r="A981" s="47"/>
      <c r="B981" s="23"/>
    </row>
    <row r="982" spans="1:2">
      <c r="A982" s="47"/>
      <c r="B982" s="23"/>
    </row>
    <row r="983" spans="1:2">
      <c r="A983" s="47"/>
      <c r="B983" s="23"/>
    </row>
    <row r="984" spans="1:2">
      <c r="A984" s="47"/>
      <c r="B984" s="23"/>
    </row>
    <row r="985" spans="1:2">
      <c r="A985" s="47"/>
      <c r="B985" s="23"/>
    </row>
    <row r="986" spans="1:2">
      <c r="A986" s="47"/>
      <c r="B986" s="23"/>
    </row>
    <row r="987" spans="1:2">
      <c r="A987" s="47"/>
      <c r="B987" s="23"/>
    </row>
    <row r="988" spans="1:2">
      <c r="A988" s="47"/>
      <c r="B988" s="23"/>
    </row>
    <row r="989" spans="1:2">
      <c r="A989" s="47"/>
      <c r="B989" s="23"/>
    </row>
    <row r="990" spans="1:2">
      <c r="A990" s="47"/>
      <c r="B990" s="23"/>
    </row>
    <row r="991" spans="1:2">
      <c r="A991" s="47"/>
      <c r="B991" s="23"/>
    </row>
    <row r="992" spans="1:2">
      <c r="A992" s="47"/>
      <c r="B992" s="23"/>
    </row>
    <row r="993" spans="1:2">
      <c r="A993" s="47"/>
      <c r="B993" s="23"/>
    </row>
    <row r="994" spans="1:2">
      <c r="A994" s="47"/>
      <c r="B994" s="23"/>
    </row>
    <row r="995" spans="1:2">
      <c r="A995" s="47"/>
      <c r="B995" s="23"/>
    </row>
    <row r="996" spans="1:2">
      <c r="A996" s="47"/>
      <c r="B996" s="23"/>
    </row>
    <row r="997" spans="1:2">
      <c r="A997" s="47"/>
      <c r="B997" s="23"/>
    </row>
    <row r="998" spans="1:2">
      <c r="A998" s="47"/>
      <c r="B998" s="23"/>
    </row>
    <row r="999" spans="1:2">
      <c r="A999" s="47"/>
      <c r="B999" s="23"/>
    </row>
    <row r="1000" spans="1:2">
      <c r="A1000" s="47"/>
      <c r="B1000" s="23"/>
    </row>
    <row r="1001" spans="1:2">
      <c r="A1001" s="47"/>
      <c r="B1001" s="23"/>
    </row>
  </sheetData>
  <hyperlinks>
    <hyperlink ref="D69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999"/>
  <sheetViews>
    <sheetView topLeftCell="A61" workbookViewId="0">
      <selection activeCell="D87" sqref="D87"/>
    </sheetView>
  </sheetViews>
  <sheetFormatPr defaultColWidth="17.33203125" defaultRowHeight="15" customHeight="1"/>
  <sheetData>
    <row r="1" spans="1:4">
      <c r="A1" s="1" t="s">
        <v>0</v>
      </c>
      <c r="B1" s="4" t="s">
        <v>2</v>
      </c>
      <c r="C1" s="5" t="s">
        <v>3</v>
      </c>
      <c r="D1" s="5" t="s">
        <v>4</v>
      </c>
    </row>
    <row r="2" spans="1:4">
      <c r="A2" s="7">
        <v>42128</v>
      </c>
      <c r="B2" s="9">
        <v>56.68</v>
      </c>
      <c r="C2" s="11" t="s">
        <v>9</v>
      </c>
      <c r="D2" s="11" t="s">
        <v>175</v>
      </c>
    </row>
    <row r="3" spans="1:4">
      <c r="A3" s="7">
        <v>42130</v>
      </c>
      <c r="B3" s="9">
        <v>115.96</v>
      </c>
      <c r="C3" s="11" t="s">
        <v>9</v>
      </c>
      <c r="D3" s="11" t="s">
        <v>11</v>
      </c>
    </row>
    <row r="4" spans="1:4">
      <c r="A4" s="7">
        <v>42139</v>
      </c>
      <c r="B4" s="9">
        <v>68.78</v>
      </c>
      <c r="C4" s="97" t="s">
        <v>9</v>
      </c>
      <c r="D4" s="11" t="s">
        <v>60</v>
      </c>
    </row>
    <row r="5" spans="1:4">
      <c r="A5" s="7">
        <v>42137</v>
      </c>
      <c r="B5" s="9">
        <v>75</v>
      </c>
      <c r="C5" s="11" t="s">
        <v>13</v>
      </c>
      <c r="D5" s="11" t="s">
        <v>14</v>
      </c>
    </row>
    <row r="6" spans="1:4">
      <c r="A6" s="7">
        <v>42147</v>
      </c>
      <c r="B6" s="9">
        <v>51.96</v>
      </c>
      <c r="C6" s="11" t="s">
        <v>61</v>
      </c>
      <c r="D6" s="11"/>
    </row>
    <row r="7" spans="1:4">
      <c r="A7" s="7">
        <v>42139</v>
      </c>
      <c r="B7" s="9">
        <v>100</v>
      </c>
      <c r="C7" s="11" t="s">
        <v>18</v>
      </c>
      <c r="D7" s="11" t="s">
        <v>176</v>
      </c>
    </row>
    <row r="8" spans="1:4">
      <c r="A8" s="7">
        <v>42136</v>
      </c>
      <c r="B8" s="9">
        <v>1.62</v>
      </c>
      <c r="C8" s="11" t="s">
        <v>32</v>
      </c>
      <c r="D8" s="11" t="s">
        <v>33</v>
      </c>
    </row>
    <row r="9" spans="1:4">
      <c r="A9" s="7">
        <v>42137</v>
      </c>
      <c r="B9" s="9">
        <v>1.62</v>
      </c>
      <c r="C9" s="11" t="s">
        <v>32</v>
      </c>
      <c r="D9" s="11" t="s">
        <v>33</v>
      </c>
    </row>
    <row r="10" spans="1:4">
      <c r="A10" s="7">
        <v>42143</v>
      </c>
      <c r="B10" s="9">
        <v>8.65</v>
      </c>
      <c r="C10" s="11" t="s">
        <v>32</v>
      </c>
      <c r="D10" s="11" t="s">
        <v>38</v>
      </c>
    </row>
    <row r="11" spans="1:4">
      <c r="A11" s="7">
        <v>42146</v>
      </c>
      <c r="B11" s="9">
        <v>45</v>
      </c>
      <c r="C11" s="11" t="s">
        <v>32</v>
      </c>
      <c r="D11" s="11" t="s">
        <v>177</v>
      </c>
    </row>
    <row r="12" spans="1:4">
      <c r="A12" s="7">
        <v>42146</v>
      </c>
      <c r="B12" s="9">
        <v>1.62</v>
      </c>
      <c r="C12" s="11" t="s">
        <v>32</v>
      </c>
      <c r="D12" s="11" t="s">
        <v>33</v>
      </c>
    </row>
    <row r="13" spans="1:4">
      <c r="A13" s="7">
        <v>42148</v>
      </c>
      <c r="B13" s="9">
        <v>2.17</v>
      </c>
      <c r="C13" s="11" t="s">
        <v>32</v>
      </c>
      <c r="D13" s="11" t="s">
        <v>33</v>
      </c>
    </row>
    <row r="14" spans="1:4">
      <c r="A14" s="7">
        <v>42150</v>
      </c>
      <c r="B14" s="9">
        <v>2.17</v>
      </c>
      <c r="C14" s="11" t="s">
        <v>32</v>
      </c>
      <c r="D14" s="11" t="s">
        <v>33</v>
      </c>
    </row>
    <row r="15" spans="1:4">
      <c r="A15" s="7">
        <v>42128</v>
      </c>
      <c r="B15" s="9">
        <v>123.1</v>
      </c>
      <c r="C15" s="11" t="s">
        <v>109</v>
      </c>
      <c r="D15" s="11" t="s">
        <v>178</v>
      </c>
    </row>
    <row r="16" spans="1:4">
      <c r="A16" s="7">
        <v>42128</v>
      </c>
      <c r="B16" s="9">
        <v>18.82</v>
      </c>
      <c r="C16" s="11" t="s">
        <v>39</v>
      </c>
      <c r="D16" s="11" t="s">
        <v>40</v>
      </c>
    </row>
    <row r="17" spans="1:4">
      <c r="A17" s="7">
        <v>42129</v>
      </c>
      <c r="B17" s="9">
        <v>29.28</v>
      </c>
      <c r="C17" s="11" t="s">
        <v>39</v>
      </c>
      <c r="D17" s="11" t="s">
        <v>43</v>
      </c>
    </row>
    <row r="18" spans="1:4">
      <c r="A18" s="7">
        <v>42131</v>
      </c>
      <c r="B18" s="9">
        <v>20.04</v>
      </c>
      <c r="C18" s="11" t="s">
        <v>39</v>
      </c>
      <c r="D18" s="11" t="s">
        <v>40</v>
      </c>
    </row>
    <row r="19" spans="1:4">
      <c r="A19" s="7">
        <v>42134</v>
      </c>
      <c r="B19" s="9">
        <v>26.77</v>
      </c>
      <c r="C19" s="11" t="s">
        <v>39</v>
      </c>
      <c r="D19" s="11" t="s">
        <v>43</v>
      </c>
    </row>
    <row r="20" spans="1:4">
      <c r="A20" s="7">
        <v>42140</v>
      </c>
      <c r="B20" s="9">
        <v>27.36</v>
      </c>
      <c r="C20" s="11" t="s">
        <v>39</v>
      </c>
      <c r="D20" s="11" t="s">
        <v>40</v>
      </c>
    </row>
    <row r="21" spans="1:4">
      <c r="A21" s="7">
        <v>42142</v>
      </c>
      <c r="B21" s="9">
        <v>30.87</v>
      </c>
      <c r="C21" s="11" t="s">
        <v>39</v>
      </c>
      <c r="D21" s="11" t="s">
        <v>43</v>
      </c>
    </row>
    <row r="22" spans="1:4">
      <c r="A22" s="7">
        <v>42144</v>
      </c>
      <c r="B22" s="9">
        <v>12.05</v>
      </c>
      <c r="C22" s="11" t="s">
        <v>39</v>
      </c>
      <c r="D22" s="11" t="s">
        <v>40</v>
      </c>
    </row>
    <row r="23" spans="1:4">
      <c r="A23" s="7">
        <v>42147</v>
      </c>
      <c r="B23" s="9">
        <v>22.99</v>
      </c>
      <c r="C23" s="11" t="s">
        <v>39</v>
      </c>
      <c r="D23" s="11" t="s">
        <v>179</v>
      </c>
    </row>
    <row r="24" spans="1:4">
      <c r="A24" s="7">
        <v>42151</v>
      </c>
      <c r="B24" s="9">
        <v>30.67</v>
      </c>
      <c r="C24" s="11" t="s">
        <v>39</v>
      </c>
      <c r="D24" s="11" t="s">
        <v>43</v>
      </c>
    </row>
    <row r="25" spans="1:4">
      <c r="A25" s="7">
        <v>42153</v>
      </c>
      <c r="B25" s="9">
        <v>5.31</v>
      </c>
      <c r="C25" s="11" t="s">
        <v>39</v>
      </c>
      <c r="D25" s="11" t="s">
        <v>40</v>
      </c>
    </row>
    <row r="26" spans="1:4">
      <c r="A26" s="7">
        <v>42153</v>
      </c>
      <c r="B26" s="9">
        <v>11.3</v>
      </c>
      <c r="C26" s="11" t="s">
        <v>39</v>
      </c>
      <c r="D26" s="11" t="s">
        <v>180</v>
      </c>
    </row>
    <row r="27" spans="1:4">
      <c r="A27" s="7">
        <v>42154</v>
      </c>
      <c r="B27" s="9">
        <v>30</v>
      </c>
      <c r="C27" s="11" t="s">
        <v>39</v>
      </c>
      <c r="D27" s="11" t="s">
        <v>181</v>
      </c>
    </row>
    <row r="28" spans="1:4">
      <c r="A28" s="7">
        <v>42155</v>
      </c>
      <c r="B28" s="9">
        <v>24</v>
      </c>
      <c r="C28" s="11" t="s">
        <v>39</v>
      </c>
      <c r="D28" s="11" t="s">
        <v>40</v>
      </c>
    </row>
    <row r="29" spans="1:4">
      <c r="A29" s="7">
        <v>42128</v>
      </c>
      <c r="B29" s="9">
        <v>3.88</v>
      </c>
      <c r="C29" s="11" t="s">
        <v>57</v>
      </c>
      <c r="D29" s="11" t="s">
        <v>182</v>
      </c>
    </row>
    <row r="30" spans="1:4">
      <c r="A30" s="7">
        <v>42129</v>
      </c>
      <c r="B30" s="9">
        <v>4.87</v>
      </c>
      <c r="C30" s="11" t="s">
        <v>57</v>
      </c>
      <c r="D30" s="11"/>
    </row>
    <row r="31" spans="1:4">
      <c r="A31" s="7">
        <v>42129</v>
      </c>
      <c r="B31" s="9">
        <v>29.86</v>
      </c>
      <c r="C31" s="11" t="s">
        <v>57</v>
      </c>
      <c r="D31" s="11" t="s">
        <v>62</v>
      </c>
    </row>
    <row r="32" spans="1:4">
      <c r="A32" s="7">
        <v>42129</v>
      </c>
      <c r="B32" s="9">
        <v>235.03</v>
      </c>
      <c r="C32" s="11" t="s">
        <v>57</v>
      </c>
      <c r="D32" s="11" t="s">
        <v>183</v>
      </c>
    </row>
    <row r="33" spans="1:4">
      <c r="A33" s="7">
        <v>42130</v>
      </c>
      <c r="B33" s="9">
        <v>2.7</v>
      </c>
      <c r="C33" s="11" t="s">
        <v>57</v>
      </c>
      <c r="D33" s="11"/>
    </row>
    <row r="34" spans="1:4">
      <c r="A34" s="7">
        <v>42132</v>
      </c>
      <c r="B34" s="9">
        <v>47.2</v>
      </c>
      <c r="C34" s="11" t="s">
        <v>57</v>
      </c>
      <c r="D34" s="11" t="s">
        <v>73</v>
      </c>
    </row>
    <row r="35" spans="1:4">
      <c r="A35" s="7">
        <v>42132</v>
      </c>
      <c r="B35" s="9">
        <v>2.7</v>
      </c>
      <c r="C35" s="11" t="s">
        <v>57</v>
      </c>
      <c r="D35" s="11"/>
    </row>
    <row r="36" spans="1:4">
      <c r="A36" s="7">
        <v>42134</v>
      </c>
      <c r="B36" s="9">
        <v>21.85</v>
      </c>
      <c r="C36" s="11" t="s">
        <v>57</v>
      </c>
      <c r="D36" s="11" t="s">
        <v>58</v>
      </c>
    </row>
    <row r="37" spans="1:4">
      <c r="A37" s="7">
        <v>42136</v>
      </c>
      <c r="B37" s="9">
        <v>13.44</v>
      </c>
      <c r="C37" s="11" t="s">
        <v>57</v>
      </c>
      <c r="D37" s="11" t="s">
        <v>58</v>
      </c>
    </row>
    <row r="38" spans="1:4">
      <c r="A38" s="7">
        <v>42136</v>
      </c>
      <c r="B38" s="9">
        <v>2.7</v>
      </c>
      <c r="C38" s="11" t="s">
        <v>57</v>
      </c>
      <c r="D38" s="11"/>
    </row>
    <row r="39" spans="1:4">
      <c r="A39" s="7">
        <v>42137</v>
      </c>
      <c r="B39" s="9">
        <v>25.37</v>
      </c>
      <c r="C39" s="11" t="s">
        <v>57</v>
      </c>
      <c r="D39" s="11" t="s">
        <v>58</v>
      </c>
    </row>
    <row r="40" spans="1:4">
      <c r="A40" s="7">
        <v>42137</v>
      </c>
      <c r="B40" s="9">
        <v>5.41</v>
      </c>
      <c r="C40" s="11" t="s">
        <v>57</v>
      </c>
      <c r="D40" s="11" t="s">
        <v>184</v>
      </c>
    </row>
    <row r="41" spans="1:4">
      <c r="A41" s="7">
        <v>42140</v>
      </c>
      <c r="B41" s="9">
        <v>26.09</v>
      </c>
      <c r="C41" s="11" t="s">
        <v>57</v>
      </c>
      <c r="D41" s="11" t="s">
        <v>62</v>
      </c>
    </row>
    <row r="42" spans="1:4">
      <c r="A42" s="7">
        <v>42142</v>
      </c>
      <c r="B42" s="9">
        <v>20.32</v>
      </c>
      <c r="C42" s="11" t="s">
        <v>57</v>
      </c>
      <c r="D42" s="11" t="s">
        <v>73</v>
      </c>
    </row>
    <row r="43" spans="1:4">
      <c r="A43" s="7">
        <v>42143</v>
      </c>
      <c r="B43" s="9">
        <v>1.05</v>
      </c>
      <c r="C43" s="11" t="s">
        <v>57</v>
      </c>
      <c r="D43" s="11" t="s">
        <v>185</v>
      </c>
    </row>
    <row r="44" spans="1:4">
      <c r="A44" s="7">
        <v>42144</v>
      </c>
      <c r="B44" s="9">
        <v>4.6399999999999997</v>
      </c>
      <c r="C44" s="11" t="s">
        <v>57</v>
      </c>
      <c r="D44" s="11"/>
    </row>
    <row r="45" spans="1:4">
      <c r="A45" s="7">
        <v>42150</v>
      </c>
      <c r="B45" s="9">
        <v>98.47</v>
      </c>
      <c r="C45" s="11" t="s">
        <v>57</v>
      </c>
      <c r="D45" s="11" t="s">
        <v>73</v>
      </c>
    </row>
    <row r="46" spans="1:4">
      <c r="A46" s="7">
        <v>42151</v>
      </c>
      <c r="B46" s="9">
        <v>5.95</v>
      </c>
      <c r="C46" s="11" t="s">
        <v>57</v>
      </c>
      <c r="D46" s="11"/>
    </row>
    <row r="47" spans="1:4">
      <c r="A47" s="7">
        <v>42151</v>
      </c>
      <c r="B47" s="9">
        <v>10.24</v>
      </c>
      <c r="C47" s="11" t="s">
        <v>57</v>
      </c>
      <c r="D47" s="11" t="s">
        <v>186</v>
      </c>
    </row>
    <row r="48" spans="1:4">
      <c r="A48" s="7">
        <v>42153</v>
      </c>
      <c r="B48" s="9">
        <v>2.7</v>
      </c>
      <c r="C48" s="11" t="s">
        <v>57</v>
      </c>
      <c r="D48" s="11"/>
    </row>
    <row r="49" spans="1:4">
      <c r="A49" s="7">
        <v>42154</v>
      </c>
      <c r="B49" s="9">
        <v>6.57</v>
      </c>
      <c r="C49" s="11" t="s">
        <v>57</v>
      </c>
      <c r="D49" s="11" t="s">
        <v>187</v>
      </c>
    </row>
    <row r="50" spans="1:4">
      <c r="A50" s="7">
        <v>42154</v>
      </c>
      <c r="B50" s="9">
        <v>83.5</v>
      </c>
      <c r="C50" s="11" t="s">
        <v>57</v>
      </c>
      <c r="D50" s="11" t="s">
        <v>188</v>
      </c>
    </row>
    <row r="51" spans="1:4">
      <c r="A51" s="7">
        <v>42155</v>
      </c>
      <c r="B51" s="9">
        <v>2.17</v>
      </c>
      <c r="C51" s="11" t="s">
        <v>57</v>
      </c>
      <c r="D51" s="11" t="s">
        <v>95</v>
      </c>
    </row>
    <row r="52" spans="1:4">
      <c r="A52" s="7">
        <v>42155</v>
      </c>
      <c r="B52" s="9">
        <v>303.48</v>
      </c>
      <c r="C52" s="11" t="s">
        <v>57</v>
      </c>
      <c r="D52" s="11" t="s">
        <v>183</v>
      </c>
    </row>
    <row r="53" spans="1:4">
      <c r="A53" s="7">
        <v>42155</v>
      </c>
      <c r="B53" s="9">
        <v>35.56</v>
      </c>
      <c r="C53" s="11" t="s">
        <v>57</v>
      </c>
      <c r="D53" s="11" t="s">
        <v>58</v>
      </c>
    </row>
    <row r="54" spans="1:4">
      <c r="A54" s="7">
        <v>42136</v>
      </c>
      <c r="B54" s="9">
        <v>40.549999999999997</v>
      </c>
      <c r="C54" s="11" t="s">
        <v>89</v>
      </c>
      <c r="D54" s="11"/>
    </row>
    <row r="55" spans="1:4">
      <c r="A55" s="7">
        <v>42148</v>
      </c>
      <c r="B55" s="9">
        <v>52.37</v>
      </c>
      <c r="C55" s="11" t="s">
        <v>89</v>
      </c>
      <c r="D55" s="11" t="s">
        <v>189</v>
      </c>
    </row>
    <row r="56" spans="1:4">
      <c r="A56" s="7">
        <v>42136</v>
      </c>
      <c r="B56" s="23">
        <f>9.83+11.04</f>
        <v>20.869999999999997</v>
      </c>
      <c r="C56" s="11" t="s">
        <v>91</v>
      </c>
      <c r="D56" s="11" t="s">
        <v>190</v>
      </c>
    </row>
    <row r="57" spans="1:4">
      <c r="A57" s="7">
        <v>42138</v>
      </c>
      <c r="B57" s="9">
        <v>3.24</v>
      </c>
      <c r="C57" s="97" t="s">
        <v>91</v>
      </c>
      <c r="D57" s="11" t="s">
        <v>103</v>
      </c>
    </row>
    <row r="58" spans="1:4">
      <c r="A58" s="7">
        <v>42138</v>
      </c>
      <c r="B58" s="9">
        <v>23.05</v>
      </c>
      <c r="C58" s="11" t="s">
        <v>91</v>
      </c>
      <c r="D58" s="11" t="s">
        <v>191</v>
      </c>
    </row>
    <row r="59" spans="1:4">
      <c r="A59" s="7">
        <v>42138</v>
      </c>
      <c r="B59" s="9">
        <v>17.21</v>
      </c>
      <c r="C59" s="11" t="s">
        <v>91</v>
      </c>
      <c r="D59" s="11" t="s">
        <v>192</v>
      </c>
    </row>
    <row r="60" spans="1:4">
      <c r="A60" s="7">
        <v>42149</v>
      </c>
      <c r="B60" s="9">
        <v>3.24</v>
      </c>
      <c r="C60" s="97" t="s">
        <v>91</v>
      </c>
      <c r="D60" s="11" t="s">
        <v>103</v>
      </c>
    </row>
    <row r="61" spans="1:4">
      <c r="A61" s="7">
        <v>42129</v>
      </c>
      <c r="B61" s="9">
        <v>121.4</v>
      </c>
      <c r="C61" s="11" t="s">
        <v>105</v>
      </c>
      <c r="D61" s="11" t="s">
        <v>193</v>
      </c>
    </row>
    <row r="62" spans="1:4">
      <c r="A62" s="7">
        <v>42146</v>
      </c>
      <c r="B62" s="9">
        <v>10.31</v>
      </c>
      <c r="C62" s="11" t="s">
        <v>105</v>
      </c>
      <c r="D62" s="11"/>
    </row>
    <row r="63" spans="1:4">
      <c r="A63" s="7">
        <v>42152</v>
      </c>
      <c r="B63" s="9">
        <v>275</v>
      </c>
      <c r="C63" s="11" t="s">
        <v>105</v>
      </c>
      <c r="D63" s="11"/>
    </row>
    <row r="64" spans="1:4">
      <c r="A64" s="7">
        <v>42133</v>
      </c>
      <c r="B64" s="9">
        <v>21.2</v>
      </c>
      <c r="C64" s="11" t="s">
        <v>109</v>
      </c>
      <c r="D64" s="11" t="s">
        <v>194</v>
      </c>
    </row>
    <row r="65" spans="1:4">
      <c r="A65" s="7">
        <v>42137</v>
      </c>
      <c r="B65" s="9">
        <v>25</v>
      </c>
      <c r="C65" s="11" t="s">
        <v>109</v>
      </c>
      <c r="D65" s="11" t="s">
        <v>14</v>
      </c>
    </row>
    <row r="66" spans="1:4">
      <c r="A66" s="7">
        <v>42138</v>
      </c>
      <c r="B66" s="23">
        <f>5.5*2</f>
        <v>11</v>
      </c>
      <c r="C66" s="11" t="s">
        <v>109</v>
      </c>
      <c r="D66" s="11" t="s">
        <v>195</v>
      </c>
    </row>
    <row r="67" spans="1:4">
      <c r="A67" s="7">
        <v>42143</v>
      </c>
      <c r="B67" s="9">
        <v>20</v>
      </c>
      <c r="C67" s="11" t="s">
        <v>109</v>
      </c>
      <c r="D67" s="11" t="s">
        <v>196</v>
      </c>
    </row>
    <row r="68" spans="1:4">
      <c r="A68" s="7">
        <v>42146</v>
      </c>
      <c r="B68" s="9">
        <v>111.99</v>
      </c>
      <c r="C68" s="11" t="s">
        <v>109</v>
      </c>
      <c r="D68" s="11" t="s">
        <v>197</v>
      </c>
    </row>
    <row r="69" spans="1:4">
      <c r="A69" s="7">
        <v>42147</v>
      </c>
      <c r="B69" s="9">
        <v>1.4</v>
      </c>
      <c r="C69" s="11" t="s">
        <v>109</v>
      </c>
      <c r="D69" s="11" t="s">
        <v>115</v>
      </c>
    </row>
    <row r="70" spans="1:4">
      <c r="A70" s="7">
        <v>42150</v>
      </c>
      <c r="B70" s="9">
        <v>10</v>
      </c>
      <c r="C70" s="11" t="s">
        <v>109</v>
      </c>
      <c r="D70" s="11" t="s">
        <v>198</v>
      </c>
    </row>
    <row r="71" spans="1:4">
      <c r="A71" s="7">
        <v>42150</v>
      </c>
      <c r="B71" s="9">
        <v>20.95</v>
      </c>
      <c r="C71" s="11" t="s">
        <v>109</v>
      </c>
      <c r="D71" s="11"/>
    </row>
    <row r="72" spans="1:4">
      <c r="A72" s="7">
        <v>42153</v>
      </c>
      <c r="B72" s="9">
        <v>2.15</v>
      </c>
      <c r="C72" s="11" t="s">
        <v>109</v>
      </c>
      <c r="D72" s="11" t="s">
        <v>199</v>
      </c>
    </row>
    <row r="73" spans="1:4">
      <c r="A73" s="7">
        <v>42154</v>
      </c>
      <c r="B73" s="9">
        <v>11</v>
      </c>
      <c r="C73" s="11" t="s">
        <v>109</v>
      </c>
      <c r="D73" s="11" t="s">
        <v>200</v>
      </c>
    </row>
    <row r="74" spans="1:4">
      <c r="A74" s="7">
        <v>42125</v>
      </c>
      <c r="B74" s="39">
        <v>1862.66</v>
      </c>
      <c r="C74" s="11" t="s">
        <v>122</v>
      </c>
    </row>
    <row r="75" spans="1:4">
      <c r="A75" s="7">
        <v>42135</v>
      </c>
      <c r="B75" s="9">
        <v>226.21</v>
      </c>
      <c r="C75" s="11" t="s">
        <v>129</v>
      </c>
      <c r="D75" s="11" t="s">
        <v>130</v>
      </c>
    </row>
    <row r="76" spans="1:4">
      <c r="A76" s="7">
        <v>42129</v>
      </c>
      <c r="B76" s="9">
        <v>75</v>
      </c>
      <c r="C76" s="11" t="s">
        <v>164</v>
      </c>
      <c r="D76" s="11" t="s">
        <v>201</v>
      </c>
    </row>
    <row r="77" spans="1:4">
      <c r="A77" s="7">
        <v>42131</v>
      </c>
      <c r="B77" s="9">
        <v>30</v>
      </c>
      <c r="C77" s="11" t="s">
        <v>164</v>
      </c>
      <c r="D77" s="11" t="s">
        <v>202</v>
      </c>
    </row>
    <row r="78" spans="1:4">
      <c r="A78" s="7">
        <v>42139</v>
      </c>
      <c r="B78" s="9">
        <v>140</v>
      </c>
      <c r="C78" s="11" t="s">
        <v>164</v>
      </c>
      <c r="D78" s="11" t="s">
        <v>203</v>
      </c>
    </row>
    <row r="79" spans="1:4">
      <c r="A79" s="7">
        <v>42143</v>
      </c>
      <c r="B79" s="9">
        <v>20</v>
      </c>
      <c r="C79" s="11" t="s">
        <v>164</v>
      </c>
      <c r="D79" s="11" t="s">
        <v>204</v>
      </c>
    </row>
    <row r="80" spans="1:4">
      <c r="A80" s="42">
        <v>43592</v>
      </c>
      <c r="B80" s="39">
        <v>916.67</v>
      </c>
      <c r="C80" s="13" t="s">
        <v>15</v>
      </c>
      <c r="D80" s="11"/>
    </row>
    <row r="81" spans="1:4">
      <c r="A81" s="7">
        <v>42125</v>
      </c>
      <c r="B81" s="23">
        <f>30.9+0.69</f>
        <v>31.59</v>
      </c>
      <c r="C81" s="11" t="s">
        <v>138</v>
      </c>
      <c r="D81" s="13" t="s">
        <v>205</v>
      </c>
    </row>
    <row r="82" spans="1:4">
      <c r="A82" s="7">
        <v>42125</v>
      </c>
      <c r="B82" s="9">
        <v>3.24</v>
      </c>
      <c r="C82" s="11" t="s">
        <v>138</v>
      </c>
      <c r="D82" s="11" t="s">
        <v>102</v>
      </c>
    </row>
    <row r="83" spans="1:4">
      <c r="A83" s="7">
        <v>42125</v>
      </c>
      <c r="B83" s="9">
        <v>35.4</v>
      </c>
      <c r="C83" s="11" t="s">
        <v>138</v>
      </c>
      <c r="D83" s="11" t="s">
        <v>206</v>
      </c>
    </row>
    <row r="84" spans="1:4">
      <c r="A84" s="7">
        <v>42125</v>
      </c>
      <c r="B84" s="9">
        <v>37.67</v>
      </c>
      <c r="C84" s="11" t="s">
        <v>138</v>
      </c>
      <c r="D84" s="11" t="s">
        <v>207</v>
      </c>
    </row>
    <row r="85" spans="1:4">
      <c r="A85" s="7"/>
      <c r="B85" s="9"/>
      <c r="C85" s="11"/>
      <c r="D85" s="11"/>
    </row>
    <row r="86" spans="1:4">
      <c r="A86" s="47"/>
      <c r="B86" s="23"/>
    </row>
    <row r="87" spans="1:4">
      <c r="A87" s="47"/>
      <c r="B87" s="23"/>
    </row>
    <row r="88" spans="1:4">
      <c r="A88" s="47"/>
      <c r="B88" s="23"/>
    </row>
    <row r="89" spans="1:4">
      <c r="A89" s="47"/>
      <c r="B89" s="23"/>
    </row>
    <row r="90" spans="1:4">
      <c r="A90" s="47"/>
      <c r="B90" s="23"/>
    </row>
    <row r="91" spans="1:4">
      <c r="A91" s="47"/>
      <c r="B91" s="23"/>
    </row>
    <row r="92" spans="1:4">
      <c r="A92" s="47"/>
      <c r="B92" s="23"/>
    </row>
    <row r="93" spans="1:4">
      <c r="A93" s="47"/>
      <c r="B93" s="23"/>
    </row>
    <row r="94" spans="1:4">
      <c r="A94" s="47"/>
      <c r="B94" s="23"/>
    </row>
    <row r="95" spans="1:4">
      <c r="A95" s="47"/>
      <c r="B95" s="23"/>
    </row>
    <row r="96" spans="1:4">
      <c r="A96" s="47"/>
      <c r="B96" s="23"/>
    </row>
    <row r="97" spans="1:2">
      <c r="A97" s="47"/>
      <c r="B97" s="23"/>
    </row>
    <row r="98" spans="1:2">
      <c r="A98" s="47"/>
      <c r="B98" s="23"/>
    </row>
    <row r="99" spans="1:2">
      <c r="A99" s="47"/>
      <c r="B99" s="23"/>
    </row>
    <row r="100" spans="1:2">
      <c r="A100" s="47"/>
      <c r="B100" s="23"/>
    </row>
    <row r="101" spans="1:2">
      <c r="A101" s="47"/>
      <c r="B101" s="23"/>
    </row>
    <row r="102" spans="1:2">
      <c r="A102" s="47"/>
      <c r="B102" s="23"/>
    </row>
    <row r="103" spans="1:2">
      <c r="A103" s="47"/>
      <c r="B103" s="23"/>
    </row>
    <row r="104" spans="1:2">
      <c r="A104" s="47"/>
      <c r="B104" s="23"/>
    </row>
    <row r="105" spans="1:2">
      <c r="A105" s="47"/>
      <c r="B105" s="23"/>
    </row>
    <row r="106" spans="1:2">
      <c r="A106" s="47"/>
      <c r="B106" s="23"/>
    </row>
    <row r="107" spans="1:2">
      <c r="A107" s="47"/>
      <c r="B107" s="23"/>
    </row>
    <row r="108" spans="1:2">
      <c r="A108" s="47"/>
      <c r="B108" s="23"/>
    </row>
    <row r="109" spans="1:2">
      <c r="A109" s="47"/>
      <c r="B109" s="23"/>
    </row>
    <row r="110" spans="1:2">
      <c r="A110" s="47"/>
      <c r="B110" s="23"/>
    </row>
    <row r="111" spans="1:2">
      <c r="A111" s="47"/>
      <c r="B111" s="23"/>
    </row>
    <row r="112" spans="1:2">
      <c r="A112" s="47"/>
      <c r="B112" s="23"/>
    </row>
    <row r="113" spans="1:2">
      <c r="A113" s="47"/>
      <c r="B113" s="23"/>
    </row>
    <row r="114" spans="1:2">
      <c r="A114" s="47"/>
      <c r="B114" s="23"/>
    </row>
    <row r="115" spans="1:2">
      <c r="A115" s="47"/>
      <c r="B115" s="23"/>
    </row>
    <row r="116" spans="1:2">
      <c r="A116" s="47"/>
      <c r="B116" s="23"/>
    </row>
    <row r="117" spans="1:2">
      <c r="A117" s="47"/>
      <c r="B117" s="23"/>
    </row>
    <row r="118" spans="1:2">
      <c r="A118" s="47"/>
      <c r="B118" s="23"/>
    </row>
    <row r="119" spans="1:2">
      <c r="A119" s="47"/>
      <c r="B119" s="23"/>
    </row>
    <row r="120" spans="1:2">
      <c r="A120" s="47"/>
      <c r="B120" s="23"/>
    </row>
    <row r="121" spans="1:2">
      <c r="A121" s="47"/>
      <c r="B121" s="23"/>
    </row>
    <row r="122" spans="1:2">
      <c r="A122" s="47"/>
      <c r="B122" s="23"/>
    </row>
    <row r="123" spans="1:2">
      <c r="A123" s="47"/>
      <c r="B123" s="23"/>
    </row>
    <row r="124" spans="1:2">
      <c r="A124" s="47"/>
      <c r="B124" s="23"/>
    </row>
    <row r="125" spans="1:2">
      <c r="A125" s="47"/>
      <c r="B125" s="23"/>
    </row>
    <row r="126" spans="1:2">
      <c r="A126" s="47"/>
      <c r="B126" s="23"/>
    </row>
    <row r="127" spans="1:2">
      <c r="A127" s="47"/>
      <c r="B127" s="23"/>
    </row>
    <row r="128" spans="1:2">
      <c r="A128" s="47"/>
      <c r="B128" s="23"/>
    </row>
    <row r="129" spans="1:2">
      <c r="A129" s="47"/>
      <c r="B129" s="23"/>
    </row>
    <row r="130" spans="1:2">
      <c r="A130" s="47"/>
      <c r="B130" s="23"/>
    </row>
    <row r="131" spans="1:2">
      <c r="A131" s="47"/>
      <c r="B131" s="23"/>
    </row>
    <row r="132" spans="1:2">
      <c r="A132" s="47"/>
      <c r="B132" s="23"/>
    </row>
    <row r="133" spans="1:2">
      <c r="A133" s="47"/>
      <c r="B133" s="23"/>
    </row>
    <row r="134" spans="1:2">
      <c r="A134" s="47"/>
      <c r="B134" s="23"/>
    </row>
    <row r="135" spans="1:2">
      <c r="A135" s="47"/>
      <c r="B135" s="23"/>
    </row>
    <row r="136" spans="1:2">
      <c r="A136" s="47"/>
      <c r="B136" s="23"/>
    </row>
    <row r="137" spans="1:2">
      <c r="A137" s="47"/>
      <c r="B137" s="23"/>
    </row>
    <row r="138" spans="1:2">
      <c r="A138" s="47"/>
      <c r="B138" s="23"/>
    </row>
    <row r="139" spans="1:2">
      <c r="A139" s="47"/>
      <c r="B139" s="23"/>
    </row>
    <row r="140" spans="1:2">
      <c r="A140" s="47"/>
      <c r="B140" s="23"/>
    </row>
    <row r="141" spans="1:2">
      <c r="A141" s="47"/>
      <c r="B141" s="23"/>
    </row>
    <row r="142" spans="1:2">
      <c r="A142" s="47"/>
      <c r="B142" s="23"/>
    </row>
    <row r="143" spans="1:2">
      <c r="A143" s="47"/>
      <c r="B143" s="23"/>
    </row>
    <row r="144" spans="1:2">
      <c r="A144" s="47"/>
      <c r="B144" s="23"/>
    </row>
    <row r="145" spans="1:2">
      <c r="A145" s="47"/>
      <c r="B145" s="23"/>
    </row>
    <row r="146" spans="1:2">
      <c r="A146" s="47"/>
      <c r="B146" s="23"/>
    </row>
    <row r="147" spans="1:2">
      <c r="A147" s="47"/>
      <c r="B147" s="23"/>
    </row>
    <row r="148" spans="1:2">
      <c r="A148" s="47"/>
      <c r="B148" s="23"/>
    </row>
    <row r="149" spans="1:2">
      <c r="A149" s="47"/>
      <c r="B149" s="23"/>
    </row>
    <row r="150" spans="1:2">
      <c r="A150" s="47"/>
      <c r="B150" s="23"/>
    </row>
    <row r="151" spans="1:2">
      <c r="A151" s="47"/>
      <c r="B151" s="23"/>
    </row>
    <row r="152" spans="1:2">
      <c r="A152" s="47"/>
      <c r="B152" s="23"/>
    </row>
    <row r="153" spans="1:2">
      <c r="A153" s="47"/>
      <c r="B153" s="23"/>
    </row>
    <row r="154" spans="1:2">
      <c r="A154" s="47"/>
      <c r="B154" s="23"/>
    </row>
    <row r="155" spans="1:2">
      <c r="A155" s="47"/>
      <c r="B155" s="23"/>
    </row>
    <row r="156" spans="1:2">
      <c r="A156" s="47"/>
      <c r="B156" s="23"/>
    </row>
    <row r="157" spans="1:2">
      <c r="A157" s="47"/>
      <c r="B157" s="23"/>
    </row>
    <row r="158" spans="1:2">
      <c r="A158" s="47"/>
      <c r="B158" s="23"/>
    </row>
    <row r="159" spans="1:2">
      <c r="A159" s="47"/>
      <c r="B159" s="23"/>
    </row>
    <row r="160" spans="1:2">
      <c r="A160" s="47"/>
      <c r="B160" s="23"/>
    </row>
    <row r="161" spans="1:2">
      <c r="A161" s="47"/>
      <c r="B161" s="23"/>
    </row>
    <row r="162" spans="1:2">
      <c r="A162" s="47"/>
      <c r="B162" s="23"/>
    </row>
    <row r="163" spans="1:2">
      <c r="A163" s="47"/>
      <c r="B163" s="23"/>
    </row>
    <row r="164" spans="1:2">
      <c r="A164" s="47"/>
      <c r="B164" s="23"/>
    </row>
    <row r="165" spans="1:2">
      <c r="A165" s="47"/>
      <c r="B165" s="23"/>
    </row>
    <row r="166" spans="1:2">
      <c r="A166" s="47"/>
      <c r="B166" s="23"/>
    </row>
    <row r="167" spans="1:2">
      <c r="A167" s="47"/>
      <c r="B167" s="23"/>
    </row>
    <row r="168" spans="1:2">
      <c r="A168" s="47"/>
      <c r="B168" s="23"/>
    </row>
    <row r="169" spans="1:2">
      <c r="A169" s="47"/>
      <c r="B169" s="23"/>
    </row>
    <row r="170" spans="1:2">
      <c r="A170" s="47"/>
      <c r="B170" s="23"/>
    </row>
    <row r="171" spans="1:2">
      <c r="A171" s="47"/>
      <c r="B171" s="23"/>
    </row>
    <row r="172" spans="1:2">
      <c r="A172" s="47"/>
      <c r="B172" s="23"/>
    </row>
    <row r="173" spans="1:2">
      <c r="A173" s="47"/>
      <c r="B173" s="23"/>
    </row>
    <row r="174" spans="1:2">
      <c r="A174" s="47"/>
      <c r="B174" s="23"/>
    </row>
    <row r="175" spans="1:2">
      <c r="A175" s="47"/>
      <c r="B175" s="23"/>
    </row>
    <row r="176" spans="1:2">
      <c r="A176" s="47"/>
      <c r="B176" s="23"/>
    </row>
    <row r="177" spans="1:2">
      <c r="A177" s="47"/>
      <c r="B177" s="23"/>
    </row>
    <row r="178" spans="1:2">
      <c r="A178" s="47"/>
      <c r="B178" s="23"/>
    </row>
    <row r="179" spans="1:2">
      <c r="A179" s="47"/>
      <c r="B179" s="23"/>
    </row>
    <row r="180" spans="1:2">
      <c r="A180" s="47"/>
      <c r="B180" s="23"/>
    </row>
    <row r="181" spans="1:2">
      <c r="A181" s="47"/>
      <c r="B181" s="23"/>
    </row>
    <row r="182" spans="1:2">
      <c r="A182" s="47"/>
      <c r="B182" s="23"/>
    </row>
    <row r="183" spans="1:2">
      <c r="A183" s="47"/>
      <c r="B183" s="23"/>
    </row>
    <row r="184" spans="1:2">
      <c r="A184" s="47"/>
      <c r="B184" s="23"/>
    </row>
    <row r="185" spans="1:2">
      <c r="A185" s="47"/>
      <c r="B185" s="23"/>
    </row>
    <row r="186" spans="1:2">
      <c r="A186" s="47"/>
      <c r="B186" s="23"/>
    </row>
    <row r="187" spans="1:2">
      <c r="A187" s="47"/>
      <c r="B187" s="23"/>
    </row>
    <row r="188" spans="1:2">
      <c r="A188" s="47"/>
      <c r="B188" s="23"/>
    </row>
    <row r="189" spans="1:2">
      <c r="A189" s="47"/>
      <c r="B189" s="23"/>
    </row>
    <row r="190" spans="1:2">
      <c r="A190" s="47"/>
      <c r="B190" s="23"/>
    </row>
    <row r="191" spans="1:2">
      <c r="A191" s="47"/>
      <c r="B191" s="23"/>
    </row>
    <row r="192" spans="1:2">
      <c r="A192" s="47"/>
      <c r="B192" s="23"/>
    </row>
    <row r="193" spans="1:2">
      <c r="A193" s="47"/>
      <c r="B193" s="23"/>
    </row>
    <row r="194" spans="1:2">
      <c r="A194" s="47"/>
      <c r="B194" s="23"/>
    </row>
    <row r="195" spans="1:2">
      <c r="A195" s="47"/>
      <c r="B195" s="23"/>
    </row>
    <row r="196" spans="1:2">
      <c r="A196" s="47"/>
      <c r="B196" s="23"/>
    </row>
    <row r="197" spans="1:2">
      <c r="A197" s="47"/>
      <c r="B197" s="23"/>
    </row>
    <row r="198" spans="1:2">
      <c r="A198" s="47"/>
      <c r="B198" s="23"/>
    </row>
    <row r="199" spans="1:2">
      <c r="A199" s="47"/>
      <c r="B199" s="23"/>
    </row>
    <row r="200" spans="1:2">
      <c r="A200" s="47"/>
      <c r="B200" s="23"/>
    </row>
    <row r="201" spans="1:2">
      <c r="A201" s="47"/>
      <c r="B201" s="23"/>
    </row>
    <row r="202" spans="1:2">
      <c r="A202" s="47"/>
      <c r="B202" s="23"/>
    </row>
    <row r="203" spans="1:2">
      <c r="A203" s="47"/>
      <c r="B203" s="23"/>
    </row>
    <row r="204" spans="1:2">
      <c r="A204" s="47"/>
      <c r="B204" s="23"/>
    </row>
    <row r="205" spans="1:2">
      <c r="A205" s="47"/>
      <c r="B205" s="23"/>
    </row>
    <row r="206" spans="1:2">
      <c r="A206" s="47"/>
      <c r="B206" s="23"/>
    </row>
    <row r="207" spans="1:2">
      <c r="A207" s="47"/>
      <c r="B207" s="23"/>
    </row>
    <row r="208" spans="1:2">
      <c r="A208" s="47"/>
      <c r="B208" s="23"/>
    </row>
    <row r="209" spans="1:2">
      <c r="A209" s="47"/>
      <c r="B209" s="23"/>
    </row>
    <row r="210" spans="1:2">
      <c r="A210" s="47"/>
      <c r="B210" s="23"/>
    </row>
    <row r="211" spans="1:2">
      <c r="A211" s="47"/>
      <c r="B211" s="23"/>
    </row>
    <row r="212" spans="1:2">
      <c r="A212" s="47"/>
      <c r="B212" s="23"/>
    </row>
    <row r="213" spans="1:2">
      <c r="A213" s="47"/>
      <c r="B213" s="23"/>
    </row>
    <row r="214" spans="1:2">
      <c r="A214" s="47"/>
      <c r="B214" s="23"/>
    </row>
    <row r="215" spans="1:2">
      <c r="A215" s="47"/>
      <c r="B215" s="23"/>
    </row>
    <row r="216" spans="1:2">
      <c r="A216" s="47"/>
      <c r="B216" s="23"/>
    </row>
    <row r="217" spans="1:2">
      <c r="A217" s="47"/>
      <c r="B217" s="23"/>
    </row>
    <row r="218" spans="1:2">
      <c r="A218" s="47"/>
      <c r="B218" s="23"/>
    </row>
    <row r="219" spans="1:2">
      <c r="A219" s="47"/>
      <c r="B219" s="23"/>
    </row>
    <row r="220" spans="1:2">
      <c r="A220" s="47"/>
      <c r="B220" s="23"/>
    </row>
    <row r="221" spans="1:2">
      <c r="A221" s="47"/>
      <c r="B221" s="23"/>
    </row>
    <row r="222" spans="1:2">
      <c r="A222" s="47"/>
      <c r="B222" s="23"/>
    </row>
    <row r="223" spans="1:2">
      <c r="A223" s="47"/>
      <c r="B223" s="23"/>
    </row>
    <row r="224" spans="1:2">
      <c r="A224" s="47"/>
      <c r="B224" s="23"/>
    </row>
    <row r="225" spans="1:2">
      <c r="A225" s="47"/>
      <c r="B225" s="23"/>
    </row>
    <row r="226" spans="1:2">
      <c r="A226" s="47"/>
      <c r="B226" s="23"/>
    </row>
    <row r="227" spans="1:2">
      <c r="A227" s="47"/>
      <c r="B227" s="23"/>
    </row>
    <row r="228" spans="1:2">
      <c r="A228" s="47"/>
      <c r="B228" s="23"/>
    </row>
    <row r="229" spans="1:2">
      <c r="A229" s="47"/>
      <c r="B229" s="23"/>
    </row>
    <row r="230" spans="1:2">
      <c r="A230" s="47"/>
      <c r="B230" s="23"/>
    </row>
    <row r="231" spans="1:2">
      <c r="A231" s="47"/>
      <c r="B231" s="23"/>
    </row>
    <row r="232" spans="1:2">
      <c r="A232" s="47"/>
      <c r="B232" s="23"/>
    </row>
    <row r="233" spans="1:2">
      <c r="A233" s="47"/>
      <c r="B233" s="23"/>
    </row>
    <row r="234" spans="1:2">
      <c r="A234" s="47"/>
      <c r="B234" s="23"/>
    </row>
    <row r="235" spans="1:2">
      <c r="A235" s="47"/>
      <c r="B235" s="23"/>
    </row>
    <row r="236" spans="1:2">
      <c r="A236" s="47"/>
      <c r="B236" s="23"/>
    </row>
    <row r="237" spans="1:2">
      <c r="A237" s="47"/>
      <c r="B237" s="23"/>
    </row>
    <row r="238" spans="1:2">
      <c r="A238" s="47"/>
      <c r="B238" s="23"/>
    </row>
    <row r="239" spans="1:2">
      <c r="A239" s="47"/>
      <c r="B239" s="23"/>
    </row>
    <row r="240" spans="1:2">
      <c r="A240" s="47"/>
      <c r="B240" s="23"/>
    </row>
    <row r="241" spans="1:2">
      <c r="A241" s="47"/>
      <c r="B241" s="23"/>
    </row>
    <row r="242" spans="1:2">
      <c r="A242" s="47"/>
      <c r="B242" s="23"/>
    </row>
    <row r="243" spans="1:2">
      <c r="A243" s="47"/>
      <c r="B243" s="23"/>
    </row>
    <row r="244" spans="1:2">
      <c r="A244" s="47"/>
      <c r="B244" s="23"/>
    </row>
    <row r="245" spans="1:2">
      <c r="A245" s="47"/>
      <c r="B245" s="23"/>
    </row>
    <row r="246" spans="1:2">
      <c r="A246" s="47"/>
      <c r="B246" s="23"/>
    </row>
    <row r="247" spans="1:2">
      <c r="A247" s="47"/>
      <c r="B247" s="23"/>
    </row>
    <row r="248" spans="1:2">
      <c r="A248" s="47"/>
      <c r="B248" s="23"/>
    </row>
    <row r="249" spans="1:2">
      <c r="A249" s="47"/>
      <c r="B249" s="23"/>
    </row>
    <row r="250" spans="1:2">
      <c r="A250" s="47"/>
      <c r="B250" s="23"/>
    </row>
    <row r="251" spans="1:2">
      <c r="A251" s="47"/>
      <c r="B251" s="23"/>
    </row>
    <row r="252" spans="1:2">
      <c r="A252" s="47"/>
      <c r="B252" s="23"/>
    </row>
    <row r="253" spans="1:2">
      <c r="A253" s="47"/>
      <c r="B253" s="23"/>
    </row>
    <row r="254" spans="1:2">
      <c r="A254" s="47"/>
      <c r="B254" s="23"/>
    </row>
    <row r="255" spans="1:2">
      <c r="A255" s="47"/>
      <c r="B255" s="23"/>
    </row>
    <row r="256" spans="1:2">
      <c r="A256" s="47"/>
      <c r="B256" s="23"/>
    </row>
    <row r="257" spans="1:2">
      <c r="A257" s="47"/>
      <c r="B257" s="23"/>
    </row>
    <row r="258" spans="1:2">
      <c r="A258" s="47"/>
      <c r="B258" s="23"/>
    </row>
    <row r="259" spans="1:2">
      <c r="A259" s="47"/>
      <c r="B259" s="23"/>
    </row>
    <row r="260" spans="1:2">
      <c r="A260" s="47"/>
      <c r="B260" s="23"/>
    </row>
    <row r="261" spans="1:2">
      <c r="A261" s="47"/>
      <c r="B261" s="23"/>
    </row>
    <row r="262" spans="1:2">
      <c r="A262" s="47"/>
      <c r="B262" s="23"/>
    </row>
    <row r="263" spans="1:2">
      <c r="A263" s="47"/>
      <c r="B263" s="23"/>
    </row>
    <row r="264" spans="1:2">
      <c r="A264" s="47"/>
      <c r="B264" s="23"/>
    </row>
    <row r="265" spans="1:2">
      <c r="A265" s="47"/>
      <c r="B265" s="23"/>
    </row>
    <row r="266" spans="1:2">
      <c r="A266" s="47"/>
      <c r="B266" s="23"/>
    </row>
    <row r="267" spans="1:2">
      <c r="A267" s="47"/>
      <c r="B267" s="23"/>
    </row>
    <row r="268" spans="1:2">
      <c r="A268" s="47"/>
      <c r="B268" s="23"/>
    </row>
    <row r="269" spans="1:2">
      <c r="A269" s="47"/>
      <c r="B269" s="23"/>
    </row>
    <row r="270" spans="1:2">
      <c r="A270" s="47"/>
      <c r="B270" s="23"/>
    </row>
    <row r="271" spans="1:2">
      <c r="A271" s="47"/>
      <c r="B271" s="23"/>
    </row>
    <row r="272" spans="1:2">
      <c r="A272" s="47"/>
      <c r="B272" s="23"/>
    </row>
    <row r="273" spans="1:2">
      <c r="A273" s="47"/>
      <c r="B273" s="23"/>
    </row>
    <row r="274" spans="1:2">
      <c r="A274" s="47"/>
      <c r="B274" s="23"/>
    </row>
    <row r="275" spans="1:2">
      <c r="A275" s="47"/>
      <c r="B275" s="23"/>
    </row>
    <row r="276" spans="1:2">
      <c r="A276" s="47"/>
      <c r="B276" s="23"/>
    </row>
    <row r="277" spans="1:2">
      <c r="A277" s="47"/>
      <c r="B277" s="23"/>
    </row>
    <row r="278" spans="1:2">
      <c r="A278" s="47"/>
      <c r="B278" s="23"/>
    </row>
    <row r="279" spans="1:2">
      <c r="A279" s="47"/>
      <c r="B279" s="23"/>
    </row>
    <row r="280" spans="1:2">
      <c r="A280" s="47"/>
      <c r="B280" s="23"/>
    </row>
    <row r="281" spans="1:2">
      <c r="A281" s="47"/>
      <c r="B281" s="23"/>
    </row>
    <row r="282" spans="1:2">
      <c r="A282" s="47"/>
      <c r="B282" s="23"/>
    </row>
    <row r="283" spans="1:2">
      <c r="A283" s="47"/>
      <c r="B283" s="23"/>
    </row>
    <row r="284" spans="1:2">
      <c r="A284" s="47"/>
      <c r="B284" s="23"/>
    </row>
    <row r="285" spans="1:2">
      <c r="A285" s="47"/>
      <c r="B285" s="23"/>
    </row>
    <row r="286" spans="1:2">
      <c r="A286" s="47"/>
      <c r="B286" s="23"/>
    </row>
    <row r="287" spans="1:2">
      <c r="A287" s="47"/>
      <c r="B287" s="23"/>
    </row>
    <row r="288" spans="1:2">
      <c r="A288" s="47"/>
      <c r="B288" s="23"/>
    </row>
    <row r="289" spans="1:2">
      <c r="A289" s="47"/>
      <c r="B289" s="23"/>
    </row>
    <row r="290" spans="1:2">
      <c r="A290" s="47"/>
      <c r="B290" s="23"/>
    </row>
    <row r="291" spans="1:2">
      <c r="A291" s="47"/>
      <c r="B291" s="23"/>
    </row>
    <row r="292" spans="1:2">
      <c r="A292" s="47"/>
      <c r="B292" s="23"/>
    </row>
    <row r="293" spans="1:2">
      <c r="A293" s="47"/>
      <c r="B293" s="23"/>
    </row>
    <row r="294" spans="1:2">
      <c r="A294" s="47"/>
      <c r="B294" s="23"/>
    </row>
    <row r="295" spans="1:2">
      <c r="A295" s="47"/>
      <c r="B295" s="23"/>
    </row>
    <row r="296" spans="1:2">
      <c r="A296" s="47"/>
      <c r="B296" s="23"/>
    </row>
    <row r="297" spans="1:2">
      <c r="A297" s="47"/>
      <c r="B297" s="23"/>
    </row>
    <row r="298" spans="1:2">
      <c r="A298" s="47"/>
      <c r="B298" s="23"/>
    </row>
    <row r="299" spans="1:2">
      <c r="A299" s="47"/>
      <c r="B299" s="23"/>
    </row>
    <row r="300" spans="1:2">
      <c r="A300" s="47"/>
      <c r="B300" s="23"/>
    </row>
    <row r="301" spans="1:2">
      <c r="A301" s="47"/>
      <c r="B301" s="23"/>
    </row>
    <row r="302" spans="1:2">
      <c r="A302" s="47"/>
      <c r="B302" s="23"/>
    </row>
    <row r="303" spans="1:2">
      <c r="A303" s="47"/>
      <c r="B303" s="23"/>
    </row>
    <row r="304" spans="1:2">
      <c r="A304" s="47"/>
      <c r="B304" s="23"/>
    </row>
    <row r="305" spans="1:2">
      <c r="A305" s="47"/>
      <c r="B305" s="23"/>
    </row>
    <row r="306" spans="1:2">
      <c r="A306" s="47"/>
      <c r="B306" s="23"/>
    </row>
    <row r="307" spans="1:2">
      <c r="A307" s="47"/>
      <c r="B307" s="23"/>
    </row>
    <row r="308" spans="1:2">
      <c r="A308" s="47"/>
      <c r="B308" s="23"/>
    </row>
    <row r="309" spans="1:2">
      <c r="A309" s="47"/>
      <c r="B309" s="23"/>
    </row>
    <row r="310" spans="1:2">
      <c r="A310" s="47"/>
      <c r="B310" s="23"/>
    </row>
    <row r="311" spans="1:2">
      <c r="A311" s="47"/>
      <c r="B311" s="23"/>
    </row>
    <row r="312" spans="1:2">
      <c r="A312" s="47"/>
      <c r="B312" s="23"/>
    </row>
    <row r="313" spans="1:2">
      <c r="A313" s="47"/>
      <c r="B313" s="23"/>
    </row>
    <row r="314" spans="1:2">
      <c r="A314" s="47"/>
      <c r="B314" s="23"/>
    </row>
    <row r="315" spans="1:2">
      <c r="A315" s="47"/>
      <c r="B315" s="23"/>
    </row>
    <row r="316" spans="1:2">
      <c r="A316" s="47"/>
      <c r="B316" s="23"/>
    </row>
    <row r="317" spans="1:2">
      <c r="A317" s="47"/>
      <c r="B317" s="23"/>
    </row>
    <row r="318" spans="1:2">
      <c r="A318" s="47"/>
      <c r="B318" s="23"/>
    </row>
    <row r="319" spans="1:2">
      <c r="A319" s="47"/>
      <c r="B319" s="23"/>
    </row>
    <row r="320" spans="1:2">
      <c r="A320" s="47"/>
      <c r="B320" s="23"/>
    </row>
    <row r="321" spans="1:2">
      <c r="A321" s="47"/>
      <c r="B321" s="23"/>
    </row>
    <row r="322" spans="1:2">
      <c r="A322" s="47"/>
      <c r="B322" s="23"/>
    </row>
    <row r="323" spans="1:2">
      <c r="A323" s="47"/>
      <c r="B323" s="23"/>
    </row>
    <row r="324" spans="1:2">
      <c r="A324" s="47"/>
      <c r="B324" s="23"/>
    </row>
    <row r="325" spans="1:2">
      <c r="A325" s="47"/>
      <c r="B325" s="23"/>
    </row>
    <row r="326" spans="1:2">
      <c r="A326" s="47"/>
      <c r="B326" s="23"/>
    </row>
    <row r="327" spans="1:2">
      <c r="A327" s="47"/>
      <c r="B327" s="23"/>
    </row>
    <row r="328" spans="1:2">
      <c r="A328" s="47"/>
      <c r="B328" s="23"/>
    </row>
    <row r="329" spans="1:2">
      <c r="A329" s="47"/>
      <c r="B329" s="23"/>
    </row>
    <row r="330" spans="1:2">
      <c r="A330" s="47"/>
      <c r="B330" s="23"/>
    </row>
    <row r="331" spans="1:2">
      <c r="A331" s="47"/>
      <c r="B331" s="23"/>
    </row>
    <row r="332" spans="1:2">
      <c r="A332" s="47"/>
      <c r="B332" s="23"/>
    </row>
    <row r="333" spans="1:2">
      <c r="A333" s="47"/>
      <c r="B333" s="23"/>
    </row>
    <row r="334" spans="1:2">
      <c r="A334" s="47"/>
      <c r="B334" s="23"/>
    </row>
    <row r="335" spans="1:2">
      <c r="A335" s="47"/>
      <c r="B335" s="23"/>
    </row>
    <row r="336" spans="1:2">
      <c r="A336" s="47"/>
      <c r="B336" s="23"/>
    </row>
    <row r="337" spans="1:2">
      <c r="A337" s="47"/>
      <c r="B337" s="23"/>
    </row>
    <row r="338" spans="1:2">
      <c r="A338" s="47"/>
      <c r="B338" s="23"/>
    </row>
    <row r="339" spans="1:2">
      <c r="A339" s="47"/>
      <c r="B339" s="23"/>
    </row>
    <row r="340" spans="1:2">
      <c r="A340" s="47"/>
      <c r="B340" s="23"/>
    </row>
    <row r="341" spans="1:2">
      <c r="A341" s="47"/>
      <c r="B341" s="23"/>
    </row>
    <row r="342" spans="1:2">
      <c r="A342" s="47"/>
      <c r="B342" s="23"/>
    </row>
    <row r="343" spans="1:2">
      <c r="A343" s="47"/>
      <c r="B343" s="23"/>
    </row>
    <row r="344" spans="1:2">
      <c r="A344" s="47"/>
      <c r="B344" s="23"/>
    </row>
    <row r="345" spans="1:2">
      <c r="A345" s="47"/>
      <c r="B345" s="23"/>
    </row>
    <row r="346" spans="1:2">
      <c r="A346" s="47"/>
      <c r="B346" s="23"/>
    </row>
    <row r="347" spans="1:2">
      <c r="A347" s="47"/>
      <c r="B347" s="23"/>
    </row>
    <row r="348" spans="1:2">
      <c r="A348" s="47"/>
      <c r="B348" s="23"/>
    </row>
    <row r="349" spans="1:2">
      <c r="A349" s="47"/>
      <c r="B349" s="23"/>
    </row>
    <row r="350" spans="1:2">
      <c r="A350" s="47"/>
      <c r="B350" s="23"/>
    </row>
    <row r="351" spans="1:2">
      <c r="A351" s="47"/>
      <c r="B351" s="23"/>
    </row>
    <row r="352" spans="1:2">
      <c r="A352" s="47"/>
      <c r="B352" s="23"/>
    </row>
    <row r="353" spans="1:2">
      <c r="A353" s="47"/>
      <c r="B353" s="23"/>
    </row>
    <row r="354" spans="1:2">
      <c r="A354" s="47"/>
      <c r="B354" s="23"/>
    </row>
    <row r="355" spans="1:2">
      <c r="A355" s="47"/>
      <c r="B355" s="23"/>
    </row>
    <row r="356" spans="1:2">
      <c r="A356" s="47"/>
      <c r="B356" s="23"/>
    </row>
    <row r="357" spans="1:2">
      <c r="A357" s="47"/>
      <c r="B357" s="23"/>
    </row>
    <row r="358" spans="1:2">
      <c r="A358" s="47"/>
      <c r="B358" s="23"/>
    </row>
    <row r="359" spans="1:2">
      <c r="A359" s="47"/>
      <c r="B359" s="23"/>
    </row>
    <row r="360" spans="1:2">
      <c r="A360" s="47"/>
      <c r="B360" s="23"/>
    </row>
    <row r="361" spans="1:2">
      <c r="A361" s="47"/>
      <c r="B361" s="23"/>
    </row>
    <row r="362" spans="1:2">
      <c r="A362" s="47"/>
      <c r="B362" s="23"/>
    </row>
    <row r="363" spans="1:2">
      <c r="A363" s="47"/>
      <c r="B363" s="23"/>
    </row>
    <row r="364" spans="1:2">
      <c r="A364" s="47"/>
      <c r="B364" s="23"/>
    </row>
    <row r="365" spans="1:2">
      <c r="A365" s="47"/>
      <c r="B365" s="23"/>
    </row>
    <row r="366" spans="1:2">
      <c r="A366" s="47"/>
      <c r="B366" s="23"/>
    </row>
    <row r="367" spans="1:2">
      <c r="A367" s="47"/>
      <c r="B367" s="23"/>
    </row>
    <row r="368" spans="1:2">
      <c r="A368" s="47"/>
      <c r="B368" s="23"/>
    </row>
    <row r="369" spans="1:2">
      <c r="A369" s="47"/>
      <c r="B369" s="23"/>
    </row>
    <row r="370" spans="1:2">
      <c r="A370" s="47"/>
      <c r="B370" s="23"/>
    </row>
    <row r="371" spans="1:2">
      <c r="A371" s="47"/>
      <c r="B371" s="23"/>
    </row>
    <row r="372" spans="1:2">
      <c r="A372" s="47"/>
      <c r="B372" s="23"/>
    </row>
    <row r="373" spans="1:2">
      <c r="A373" s="47"/>
      <c r="B373" s="23"/>
    </row>
    <row r="374" spans="1:2">
      <c r="A374" s="47"/>
      <c r="B374" s="23"/>
    </row>
    <row r="375" spans="1:2">
      <c r="A375" s="47"/>
      <c r="B375" s="23"/>
    </row>
    <row r="376" spans="1:2">
      <c r="A376" s="47"/>
      <c r="B376" s="23"/>
    </row>
    <row r="377" spans="1:2">
      <c r="A377" s="47"/>
      <c r="B377" s="23"/>
    </row>
    <row r="378" spans="1:2">
      <c r="A378" s="47"/>
      <c r="B378" s="23"/>
    </row>
    <row r="379" spans="1:2">
      <c r="A379" s="47"/>
      <c r="B379" s="23"/>
    </row>
    <row r="380" spans="1:2">
      <c r="A380" s="47"/>
      <c r="B380" s="23"/>
    </row>
    <row r="381" spans="1:2">
      <c r="A381" s="47"/>
      <c r="B381" s="23"/>
    </row>
    <row r="382" spans="1:2">
      <c r="A382" s="47"/>
      <c r="B382" s="23"/>
    </row>
    <row r="383" spans="1:2">
      <c r="A383" s="47"/>
      <c r="B383" s="23"/>
    </row>
    <row r="384" spans="1:2">
      <c r="A384" s="47"/>
      <c r="B384" s="23"/>
    </row>
    <row r="385" spans="1:2">
      <c r="A385" s="47"/>
      <c r="B385" s="23"/>
    </row>
    <row r="386" spans="1:2">
      <c r="A386" s="47"/>
      <c r="B386" s="23"/>
    </row>
    <row r="387" spans="1:2">
      <c r="A387" s="47"/>
      <c r="B387" s="23"/>
    </row>
    <row r="388" spans="1:2">
      <c r="A388" s="47"/>
      <c r="B388" s="23"/>
    </row>
    <row r="389" spans="1:2">
      <c r="A389" s="47"/>
      <c r="B389" s="23"/>
    </row>
    <row r="390" spans="1:2">
      <c r="A390" s="47"/>
      <c r="B390" s="23"/>
    </row>
    <row r="391" spans="1:2">
      <c r="A391" s="47"/>
      <c r="B391" s="23"/>
    </row>
    <row r="392" spans="1:2">
      <c r="A392" s="47"/>
      <c r="B392" s="23"/>
    </row>
    <row r="393" spans="1:2">
      <c r="A393" s="47"/>
      <c r="B393" s="23"/>
    </row>
    <row r="394" spans="1:2">
      <c r="A394" s="47"/>
      <c r="B394" s="23"/>
    </row>
    <row r="395" spans="1:2">
      <c r="A395" s="47"/>
      <c r="B395" s="23"/>
    </row>
    <row r="396" spans="1:2">
      <c r="A396" s="47"/>
      <c r="B396" s="23"/>
    </row>
    <row r="397" spans="1:2">
      <c r="A397" s="47"/>
      <c r="B397" s="23"/>
    </row>
    <row r="398" spans="1:2">
      <c r="A398" s="47"/>
      <c r="B398" s="23"/>
    </row>
    <row r="399" spans="1:2">
      <c r="A399" s="47"/>
      <c r="B399" s="23"/>
    </row>
    <row r="400" spans="1:2">
      <c r="A400" s="47"/>
      <c r="B400" s="23"/>
    </row>
    <row r="401" spans="1:2">
      <c r="A401" s="47"/>
      <c r="B401" s="23"/>
    </row>
    <row r="402" spans="1:2">
      <c r="A402" s="47"/>
      <c r="B402" s="23"/>
    </row>
    <row r="403" spans="1:2">
      <c r="A403" s="47"/>
      <c r="B403" s="23"/>
    </row>
    <row r="404" spans="1:2">
      <c r="A404" s="47"/>
      <c r="B404" s="23"/>
    </row>
    <row r="405" spans="1:2">
      <c r="A405" s="47"/>
      <c r="B405" s="23"/>
    </row>
    <row r="406" spans="1:2">
      <c r="A406" s="47"/>
      <c r="B406" s="23"/>
    </row>
    <row r="407" spans="1:2">
      <c r="A407" s="47"/>
      <c r="B407" s="23"/>
    </row>
    <row r="408" spans="1:2">
      <c r="A408" s="47"/>
      <c r="B408" s="23"/>
    </row>
    <row r="409" spans="1:2">
      <c r="A409" s="47"/>
      <c r="B409" s="23"/>
    </row>
    <row r="410" spans="1:2">
      <c r="A410" s="47"/>
      <c r="B410" s="23"/>
    </row>
    <row r="411" spans="1:2">
      <c r="A411" s="47"/>
      <c r="B411" s="23"/>
    </row>
    <row r="412" spans="1:2">
      <c r="A412" s="47"/>
      <c r="B412" s="23"/>
    </row>
    <row r="413" spans="1:2">
      <c r="A413" s="47"/>
      <c r="B413" s="23"/>
    </row>
    <row r="414" spans="1:2">
      <c r="A414" s="47"/>
      <c r="B414" s="23"/>
    </row>
    <row r="415" spans="1:2">
      <c r="A415" s="47"/>
      <c r="B415" s="23"/>
    </row>
    <row r="416" spans="1:2">
      <c r="A416" s="47"/>
      <c r="B416" s="23"/>
    </row>
    <row r="417" spans="1:2">
      <c r="A417" s="47"/>
      <c r="B417" s="23"/>
    </row>
    <row r="418" spans="1:2">
      <c r="A418" s="47"/>
      <c r="B418" s="23"/>
    </row>
    <row r="419" spans="1:2">
      <c r="A419" s="47"/>
      <c r="B419" s="23"/>
    </row>
    <row r="420" spans="1:2">
      <c r="A420" s="47"/>
      <c r="B420" s="23"/>
    </row>
    <row r="421" spans="1:2">
      <c r="A421" s="47"/>
      <c r="B421" s="23"/>
    </row>
    <row r="422" spans="1:2">
      <c r="A422" s="47"/>
      <c r="B422" s="23"/>
    </row>
    <row r="423" spans="1:2">
      <c r="A423" s="47"/>
      <c r="B423" s="23"/>
    </row>
    <row r="424" spans="1:2">
      <c r="A424" s="47"/>
      <c r="B424" s="23"/>
    </row>
    <row r="425" spans="1:2">
      <c r="A425" s="47"/>
      <c r="B425" s="23"/>
    </row>
    <row r="426" spans="1:2">
      <c r="A426" s="47"/>
      <c r="B426" s="23"/>
    </row>
    <row r="427" spans="1:2">
      <c r="A427" s="47"/>
      <c r="B427" s="23"/>
    </row>
    <row r="428" spans="1:2">
      <c r="A428" s="47"/>
      <c r="B428" s="23"/>
    </row>
    <row r="429" spans="1:2">
      <c r="A429" s="47"/>
      <c r="B429" s="23"/>
    </row>
    <row r="430" spans="1:2">
      <c r="A430" s="47"/>
      <c r="B430" s="23"/>
    </row>
    <row r="431" spans="1:2">
      <c r="A431" s="47"/>
      <c r="B431" s="23"/>
    </row>
    <row r="432" spans="1:2">
      <c r="A432" s="47"/>
      <c r="B432" s="23"/>
    </row>
    <row r="433" spans="1:2">
      <c r="A433" s="47"/>
      <c r="B433" s="23"/>
    </row>
    <row r="434" spans="1:2">
      <c r="A434" s="47"/>
      <c r="B434" s="23"/>
    </row>
    <row r="435" spans="1:2">
      <c r="A435" s="47"/>
      <c r="B435" s="23"/>
    </row>
    <row r="436" spans="1:2">
      <c r="A436" s="47"/>
      <c r="B436" s="23"/>
    </row>
    <row r="437" spans="1:2">
      <c r="A437" s="47"/>
      <c r="B437" s="23"/>
    </row>
    <row r="438" spans="1:2">
      <c r="A438" s="47"/>
      <c r="B438" s="23"/>
    </row>
    <row r="439" spans="1:2">
      <c r="A439" s="47"/>
      <c r="B439" s="23"/>
    </row>
    <row r="440" spans="1:2">
      <c r="A440" s="47"/>
      <c r="B440" s="23"/>
    </row>
    <row r="441" spans="1:2">
      <c r="A441" s="47"/>
      <c r="B441" s="23"/>
    </row>
    <row r="442" spans="1:2">
      <c r="A442" s="47"/>
      <c r="B442" s="23"/>
    </row>
    <row r="443" spans="1:2">
      <c r="A443" s="47"/>
      <c r="B443" s="23"/>
    </row>
    <row r="444" spans="1:2">
      <c r="A444" s="47"/>
      <c r="B444" s="23"/>
    </row>
    <row r="445" spans="1:2">
      <c r="A445" s="47"/>
      <c r="B445" s="23"/>
    </row>
    <row r="446" spans="1:2">
      <c r="A446" s="47"/>
      <c r="B446" s="23"/>
    </row>
    <row r="447" spans="1:2">
      <c r="A447" s="47"/>
      <c r="B447" s="23"/>
    </row>
    <row r="448" spans="1:2">
      <c r="A448" s="47"/>
      <c r="B448" s="23"/>
    </row>
    <row r="449" spans="1:2">
      <c r="A449" s="47"/>
      <c r="B449" s="23"/>
    </row>
    <row r="450" spans="1:2">
      <c r="A450" s="47"/>
      <c r="B450" s="23"/>
    </row>
    <row r="451" spans="1:2">
      <c r="A451" s="47"/>
      <c r="B451" s="23"/>
    </row>
    <row r="452" spans="1:2">
      <c r="A452" s="47"/>
      <c r="B452" s="23"/>
    </row>
    <row r="453" spans="1:2">
      <c r="A453" s="47"/>
      <c r="B453" s="23"/>
    </row>
    <row r="454" spans="1:2">
      <c r="A454" s="47"/>
      <c r="B454" s="23"/>
    </row>
    <row r="455" spans="1:2">
      <c r="A455" s="47"/>
      <c r="B455" s="23"/>
    </row>
    <row r="456" spans="1:2">
      <c r="A456" s="47"/>
      <c r="B456" s="23"/>
    </row>
    <row r="457" spans="1:2">
      <c r="A457" s="47"/>
      <c r="B457" s="23"/>
    </row>
    <row r="458" spans="1:2">
      <c r="A458" s="47"/>
      <c r="B458" s="23"/>
    </row>
    <row r="459" spans="1:2">
      <c r="A459" s="47"/>
      <c r="B459" s="23"/>
    </row>
    <row r="460" spans="1:2">
      <c r="A460" s="47"/>
      <c r="B460" s="23"/>
    </row>
    <row r="461" spans="1:2">
      <c r="A461" s="47"/>
      <c r="B461" s="23"/>
    </row>
    <row r="462" spans="1:2">
      <c r="A462" s="47"/>
      <c r="B462" s="23"/>
    </row>
    <row r="463" spans="1:2">
      <c r="A463" s="47"/>
      <c r="B463" s="23"/>
    </row>
    <row r="464" spans="1:2">
      <c r="A464" s="47"/>
      <c r="B464" s="23"/>
    </row>
    <row r="465" spans="1:2">
      <c r="A465" s="47"/>
      <c r="B465" s="23"/>
    </row>
    <row r="466" spans="1:2">
      <c r="A466" s="47"/>
      <c r="B466" s="23"/>
    </row>
    <row r="467" spans="1:2">
      <c r="A467" s="47"/>
      <c r="B467" s="23"/>
    </row>
    <row r="468" spans="1:2">
      <c r="A468" s="47"/>
      <c r="B468" s="23"/>
    </row>
    <row r="469" spans="1:2">
      <c r="A469" s="47"/>
      <c r="B469" s="23"/>
    </row>
    <row r="470" spans="1:2">
      <c r="A470" s="47"/>
      <c r="B470" s="23"/>
    </row>
    <row r="471" spans="1:2">
      <c r="A471" s="47"/>
      <c r="B471" s="23"/>
    </row>
    <row r="472" spans="1:2">
      <c r="A472" s="47"/>
      <c r="B472" s="23"/>
    </row>
    <row r="473" spans="1:2">
      <c r="A473" s="47"/>
      <c r="B473" s="23"/>
    </row>
    <row r="474" spans="1:2">
      <c r="A474" s="47"/>
      <c r="B474" s="23"/>
    </row>
    <row r="475" spans="1:2">
      <c r="A475" s="47"/>
      <c r="B475" s="23"/>
    </row>
    <row r="476" spans="1:2">
      <c r="A476" s="47"/>
      <c r="B476" s="23"/>
    </row>
    <row r="477" spans="1:2">
      <c r="A477" s="47"/>
      <c r="B477" s="23"/>
    </row>
    <row r="478" spans="1:2">
      <c r="A478" s="47"/>
      <c r="B478" s="23"/>
    </row>
    <row r="479" spans="1:2">
      <c r="A479" s="47"/>
      <c r="B479" s="23"/>
    </row>
    <row r="480" spans="1:2">
      <c r="A480" s="47"/>
      <c r="B480" s="23"/>
    </row>
    <row r="481" spans="1:2">
      <c r="A481" s="47"/>
      <c r="B481" s="23"/>
    </row>
    <row r="482" spans="1:2">
      <c r="A482" s="47"/>
      <c r="B482" s="23"/>
    </row>
    <row r="483" spans="1:2">
      <c r="A483" s="47"/>
      <c r="B483" s="23"/>
    </row>
    <row r="484" spans="1:2">
      <c r="A484" s="47"/>
      <c r="B484" s="23"/>
    </row>
    <row r="485" spans="1:2">
      <c r="A485" s="47"/>
      <c r="B485" s="23"/>
    </row>
    <row r="486" spans="1:2">
      <c r="A486" s="47"/>
      <c r="B486" s="23"/>
    </row>
    <row r="487" spans="1:2">
      <c r="A487" s="47"/>
      <c r="B487" s="23"/>
    </row>
    <row r="488" spans="1:2">
      <c r="A488" s="47"/>
      <c r="B488" s="23"/>
    </row>
    <row r="489" spans="1:2">
      <c r="A489" s="47"/>
      <c r="B489" s="23"/>
    </row>
    <row r="490" spans="1:2">
      <c r="A490" s="47"/>
      <c r="B490" s="23"/>
    </row>
    <row r="491" spans="1:2">
      <c r="A491" s="47"/>
      <c r="B491" s="23"/>
    </row>
    <row r="492" spans="1:2">
      <c r="A492" s="47"/>
      <c r="B492" s="23"/>
    </row>
    <row r="493" spans="1:2">
      <c r="A493" s="47"/>
      <c r="B493" s="23"/>
    </row>
    <row r="494" spans="1:2">
      <c r="A494" s="47"/>
      <c r="B494" s="23"/>
    </row>
    <row r="495" spans="1:2">
      <c r="A495" s="47"/>
      <c r="B495" s="23"/>
    </row>
    <row r="496" spans="1:2">
      <c r="A496" s="47"/>
      <c r="B496" s="23"/>
    </row>
    <row r="497" spans="1:2">
      <c r="A497" s="47"/>
      <c r="B497" s="23"/>
    </row>
    <row r="498" spans="1:2">
      <c r="A498" s="47"/>
      <c r="B498" s="23"/>
    </row>
    <row r="499" spans="1:2">
      <c r="A499" s="47"/>
      <c r="B499" s="23"/>
    </row>
    <row r="500" spans="1:2">
      <c r="A500" s="47"/>
      <c r="B500" s="23"/>
    </row>
    <row r="501" spans="1:2">
      <c r="A501" s="47"/>
      <c r="B501" s="23"/>
    </row>
    <row r="502" spans="1:2">
      <c r="A502" s="47"/>
      <c r="B502" s="23"/>
    </row>
    <row r="503" spans="1:2">
      <c r="A503" s="47"/>
      <c r="B503" s="23"/>
    </row>
    <row r="504" spans="1:2">
      <c r="A504" s="47"/>
      <c r="B504" s="23"/>
    </row>
    <row r="505" spans="1:2">
      <c r="A505" s="47"/>
      <c r="B505" s="23"/>
    </row>
    <row r="506" spans="1:2">
      <c r="A506" s="47"/>
      <c r="B506" s="23"/>
    </row>
    <row r="507" spans="1:2">
      <c r="A507" s="47"/>
      <c r="B507" s="23"/>
    </row>
    <row r="508" spans="1:2">
      <c r="A508" s="47"/>
      <c r="B508" s="23"/>
    </row>
    <row r="509" spans="1:2">
      <c r="A509" s="47"/>
      <c r="B509" s="23"/>
    </row>
    <row r="510" spans="1:2">
      <c r="A510" s="47"/>
      <c r="B510" s="23"/>
    </row>
    <row r="511" spans="1:2">
      <c r="A511" s="47"/>
      <c r="B511" s="23"/>
    </row>
    <row r="512" spans="1:2">
      <c r="A512" s="47"/>
      <c r="B512" s="23"/>
    </row>
    <row r="513" spans="1:2">
      <c r="A513" s="47"/>
      <c r="B513" s="23"/>
    </row>
    <row r="514" spans="1:2">
      <c r="A514" s="47"/>
      <c r="B514" s="23"/>
    </row>
    <row r="515" spans="1:2">
      <c r="A515" s="47"/>
      <c r="B515" s="23"/>
    </row>
    <row r="516" spans="1:2">
      <c r="A516" s="47"/>
      <c r="B516" s="23"/>
    </row>
    <row r="517" spans="1:2">
      <c r="A517" s="47"/>
      <c r="B517" s="23"/>
    </row>
    <row r="518" spans="1:2">
      <c r="A518" s="47"/>
      <c r="B518" s="23"/>
    </row>
    <row r="519" spans="1:2">
      <c r="A519" s="47"/>
      <c r="B519" s="23"/>
    </row>
    <row r="520" spans="1:2">
      <c r="A520" s="47"/>
      <c r="B520" s="23"/>
    </row>
    <row r="521" spans="1:2">
      <c r="A521" s="47"/>
      <c r="B521" s="23"/>
    </row>
    <row r="522" spans="1:2">
      <c r="A522" s="47"/>
      <c r="B522" s="23"/>
    </row>
    <row r="523" spans="1:2">
      <c r="A523" s="47"/>
      <c r="B523" s="23"/>
    </row>
    <row r="524" spans="1:2">
      <c r="A524" s="47"/>
      <c r="B524" s="23"/>
    </row>
    <row r="525" spans="1:2">
      <c r="A525" s="47"/>
      <c r="B525" s="23"/>
    </row>
    <row r="526" spans="1:2">
      <c r="A526" s="47"/>
      <c r="B526" s="23"/>
    </row>
    <row r="527" spans="1:2">
      <c r="A527" s="47"/>
      <c r="B527" s="23"/>
    </row>
    <row r="528" spans="1:2">
      <c r="A528" s="47"/>
      <c r="B528" s="23"/>
    </row>
    <row r="529" spans="1:2">
      <c r="A529" s="47"/>
      <c r="B529" s="23"/>
    </row>
    <row r="530" spans="1:2">
      <c r="A530" s="47"/>
      <c r="B530" s="23"/>
    </row>
    <row r="531" spans="1:2">
      <c r="A531" s="47"/>
      <c r="B531" s="23"/>
    </row>
    <row r="532" spans="1:2">
      <c r="A532" s="47"/>
      <c r="B532" s="23"/>
    </row>
    <row r="533" spans="1:2">
      <c r="A533" s="47"/>
      <c r="B533" s="23"/>
    </row>
    <row r="534" spans="1:2">
      <c r="A534" s="47"/>
      <c r="B534" s="23"/>
    </row>
    <row r="535" spans="1:2">
      <c r="A535" s="47"/>
      <c r="B535" s="23"/>
    </row>
    <row r="536" spans="1:2">
      <c r="A536" s="47"/>
      <c r="B536" s="23"/>
    </row>
    <row r="537" spans="1:2">
      <c r="A537" s="47"/>
      <c r="B537" s="23"/>
    </row>
    <row r="538" spans="1:2">
      <c r="A538" s="47"/>
      <c r="B538" s="23"/>
    </row>
    <row r="539" spans="1:2">
      <c r="A539" s="47"/>
      <c r="B539" s="23"/>
    </row>
    <row r="540" spans="1:2">
      <c r="A540" s="47"/>
      <c r="B540" s="23"/>
    </row>
    <row r="541" spans="1:2">
      <c r="A541" s="47"/>
      <c r="B541" s="23"/>
    </row>
    <row r="542" spans="1:2">
      <c r="A542" s="47"/>
      <c r="B542" s="23"/>
    </row>
    <row r="543" spans="1:2">
      <c r="A543" s="47"/>
      <c r="B543" s="23"/>
    </row>
    <row r="544" spans="1:2">
      <c r="A544" s="47"/>
      <c r="B544" s="23"/>
    </row>
    <row r="545" spans="1:2">
      <c r="A545" s="47"/>
      <c r="B545" s="23"/>
    </row>
    <row r="546" spans="1:2">
      <c r="A546" s="47"/>
      <c r="B546" s="23"/>
    </row>
    <row r="547" spans="1:2">
      <c r="A547" s="47"/>
      <c r="B547" s="23"/>
    </row>
    <row r="548" spans="1:2">
      <c r="A548" s="47"/>
      <c r="B548" s="23"/>
    </row>
    <row r="549" spans="1:2">
      <c r="A549" s="47"/>
      <c r="B549" s="23"/>
    </row>
    <row r="550" spans="1:2">
      <c r="A550" s="47"/>
      <c r="B550" s="23"/>
    </row>
    <row r="551" spans="1:2">
      <c r="A551" s="47"/>
      <c r="B551" s="23"/>
    </row>
    <row r="552" spans="1:2">
      <c r="A552" s="47"/>
      <c r="B552" s="23"/>
    </row>
    <row r="553" spans="1:2">
      <c r="A553" s="47"/>
      <c r="B553" s="23"/>
    </row>
    <row r="554" spans="1:2">
      <c r="A554" s="47"/>
      <c r="B554" s="23"/>
    </row>
    <row r="555" spans="1:2">
      <c r="A555" s="47"/>
      <c r="B555" s="23"/>
    </row>
    <row r="556" spans="1:2">
      <c r="A556" s="47"/>
      <c r="B556" s="23"/>
    </row>
    <row r="557" spans="1:2">
      <c r="A557" s="47"/>
      <c r="B557" s="23"/>
    </row>
    <row r="558" spans="1:2">
      <c r="A558" s="47"/>
      <c r="B558" s="23"/>
    </row>
    <row r="559" spans="1:2">
      <c r="A559" s="47"/>
      <c r="B559" s="23"/>
    </row>
    <row r="560" spans="1:2">
      <c r="A560" s="47"/>
      <c r="B560" s="23"/>
    </row>
    <row r="561" spans="1:2">
      <c r="A561" s="47"/>
      <c r="B561" s="23"/>
    </row>
    <row r="562" spans="1:2">
      <c r="A562" s="47"/>
      <c r="B562" s="23"/>
    </row>
    <row r="563" spans="1:2">
      <c r="A563" s="47"/>
      <c r="B563" s="23"/>
    </row>
    <row r="564" spans="1:2">
      <c r="A564" s="47"/>
      <c r="B564" s="23"/>
    </row>
    <row r="565" spans="1:2">
      <c r="A565" s="47"/>
      <c r="B565" s="23"/>
    </row>
    <row r="566" spans="1:2">
      <c r="A566" s="47"/>
      <c r="B566" s="23"/>
    </row>
    <row r="567" spans="1:2">
      <c r="A567" s="47"/>
      <c r="B567" s="23"/>
    </row>
    <row r="568" spans="1:2">
      <c r="A568" s="47"/>
      <c r="B568" s="23"/>
    </row>
    <row r="569" spans="1:2">
      <c r="A569" s="47"/>
      <c r="B569" s="23"/>
    </row>
    <row r="570" spans="1:2">
      <c r="A570" s="47"/>
      <c r="B570" s="23"/>
    </row>
    <row r="571" spans="1:2">
      <c r="A571" s="47"/>
      <c r="B571" s="23"/>
    </row>
    <row r="572" spans="1:2">
      <c r="A572" s="47"/>
      <c r="B572" s="23"/>
    </row>
    <row r="573" spans="1:2">
      <c r="A573" s="47"/>
      <c r="B573" s="23"/>
    </row>
    <row r="574" spans="1:2">
      <c r="A574" s="47"/>
      <c r="B574" s="23"/>
    </row>
    <row r="575" spans="1:2">
      <c r="A575" s="47"/>
      <c r="B575" s="23"/>
    </row>
    <row r="576" spans="1:2">
      <c r="A576" s="47"/>
      <c r="B576" s="23"/>
    </row>
    <row r="577" spans="1:2">
      <c r="A577" s="47"/>
      <c r="B577" s="23"/>
    </row>
    <row r="578" spans="1:2">
      <c r="A578" s="47"/>
      <c r="B578" s="23"/>
    </row>
    <row r="579" spans="1:2">
      <c r="A579" s="47"/>
      <c r="B579" s="23"/>
    </row>
    <row r="580" spans="1:2">
      <c r="A580" s="47"/>
      <c r="B580" s="23"/>
    </row>
    <row r="581" spans="1:2">
      <c r="A581" s="47"/>
      <c r="B581" s="23"/>
    </row>
    <row r="582" spans="1:2">
      <c r="A582" s="47"/>
      <c r="B582" s="23"/>
    </row>
    <row r="583" spans="1:2">
      <c r="A583" s="47"/>
      <c r="B583" s="23"/>
    </row>
    <row r="584" spans="1:2">
      <c r="A584" s="47"/>
      <c r="B584" s="23"/>
    </row>
    <row r="585" spans="1:2">
      <c r="A585" s="47"/>
      <c r="B585" s="23"/>
    </row>
    <row r="586" spans="1:2">
      <c r="A586" s="47"/>
      <c r="B586" s="23"/>
    </row>
    <row r="587" spans="1:2">
      <c r="A587" s="47"/>
      <c r="B587" s="23"/>
    </row>
    <row r="588" spans="1:2">
      <c r="A588" s="47"/>
      <c r="B588" s="23"/>
    </row>
    <row r="589" spans="1:2">
      <c r="A589" s="47"/>
      <c r="B589" s="23"/>
    </row>
    <row r="590" spans="1:2">
      <c r="A590" s="47"/>
      <c r="B590" s="23"/>
    </row>
    <row r="591" spans="1:2">
      <c r="A591" s="47"/>
      <c r="B591" s="23"/>
    </row>
    <row r="592" spans="1:2">
      <c r="A592" s="47"/>
      <c r="B592" s="23"/>
    </row>
    <row r="593" spans="1:2">
      <c r="A593" s="47"/>
      <c r="B593" s="23"/>
    </row>
    <row r="594" spans="1:2">
      <c r="A594" s="47"/>
      <c r="B594" s="23"/>
    </row>
    <row r="595" spans="1:2">
      <c r="A595" s="47"/>
      <c r="B595" s="23"/>
    </row>
    <row r="596" spans="1:2">
      <c r="A596" s="47"/>
      <c r="B596" s="23"/>
    </row>
    <row r="597" spans="1:2">
      <c r="A597" s="47"/>
      <c r="B597" s="23"/>
    </row>
    <row r="598" spans="1:2">
      <c r="A598" s="47"/>
      <c r="B598" s="23"/>
    </row>
    <row r="599" spans="1:2">
      <c r="A599" s="47"/>
      <c r="B599" s="23"/>
    </row>
    <row r="600" spans="1:2">
      <c r="A600" s="47"/>
      <c r="B600" s="23"/>
    </row>
    <row r="601" spans="1:2">
      <c r="A601" s="47"/>
      <c r="B601" s="23"/>
    </row>
    <row r="602" spans="1:2">
      <c r="A602" s="47"/>
      <c r="B602" s="23"/>
    </row>
    <row r="603" spans="1:2">
      <c r="A603" s="47"/>
      <c r="B603" s="23"/>
    </row>
    <row r="604" spans="1:2">
      <c r="A604" s="47"/>
      <c r="B604" s="23"/>
    </row>
    <row r="605" spans="1:2">
      <c r="A605" s="47"/>
      <c r="B605" s="23"/>
    </row>
    <row r="606" spans="1:2">
      <c r="A606" s="47"/>
      <c r="B606" s="23"/>
    </row>
    <row r="607" spans="1:2">
      <c r="A607" s="47"/>
      <c r="B607" s="23"/>
    </row>
    <row r="608" spans="1:2">
      <c r="A608" s="47"/>
      <c r="B608" s="23"/>
    </row>
    <row r="609" spans="1:2">
      <c r="A609" s="47"/>
      <c r="B609" s="23"/>
    </row>
    <row r="610" spans="1:2">
      <c r="A610" s="47"/>
      <c r="B610" s="23"/>
    </row>
    <row r="611" spans="1:2">
      <c r="A611" s="47"/>
      <c r="B611" s="23"/>
    </row>
    <row r="612" spans="1:2">
      <c r="A612" s="47"/>
      <c r="B612" s="23"/>
    </row>
    <row r="613" spans="1:2">
      <c r="A613" s="47"/>
      <c r="B613" s="23"/>
    </row>
    <row r="614" spans="1:2">
      <c r="A614" s="47"/>
      <c r="B614" s="23"/>
    </row>
    <row r="615" spans="1:2">
      <c r="A615" s="47"/>
      <c r="B615" s="23"/>
    </row>
    <row r="616" spans="1:2">
      <c r="A616" s="47"/>
      <c r="B616" s="23"/>
    </row>
    <row r="617" spans="1:2">
      <c r="A617" s="47"/>
      <c r="B617" s="23"/>
    </row>
    <row r="618" spans="1:2">
      <c r="A618" s="47"/>
      <c r="B618" s="23"/>
    </row>
    <row r="619" spans="1:2">
      <c r="A619" s="47"/>
      <c r="B619" s="23"/>
    </row>
    <row r="620" spans="1:2">
      <c r="A620" s="47"/>
      <c r="B620" s="23"/>
    </row>
    <row r="621" spans="1:2">
      <c r="A621" s="47"/>
      <c r="B621" s="23"/>
    </row>
    <row r="622" spans="1:2">
      <c r="A622" s="47"/>
      <c r="B622" s="23"/>
    </row>
    <row r="623" spans="1:2">
      <c r="A623" s="47"/>
      <c r="B623" s="23"/>
    </row>
    <row r="624" spans="1:2">
      <c r="A624" s="47"/>
      <c r="B624" s="23"/>
    </row>
    <row r="625" spans="1:2">
      <c r="A625" s="47"/>
      <c r="B625" s="23"/>
    </row>
    <row r="626" spans="1:2">
      <c r="A626" s="47"/>
      <c r="B626" s="23"/>
    </row>
    <row r="627" spans="1:2">
      <c r="A627" s="47"/>
      <c r="B627" s="23"/>
    </row>
    <row r="628" spans="1:2">
      <c r="A628" s="47"/>
      <c r="B628" s="23"/>
    </row>
    <row r="629" spans="1:2">
      <c r="A629" s="47"/>
      <c r="B629" s="23"/>
    </row>
    <row r="630" spans="1:2">
      <c r="A630" s="47"/>
      <c r="B630" s="23"/>
    </row>
    <row r="631" spans="1:2">
      <c r="A631" s="47"/>
      <c r="B631" s="23"/>
    </row>
    <row r="632" spans="1:2">
      <c r="A632" s="47"/>
      <c r="B632" s="23"/>
    </row>
    <row r="633" spans="1:2">
      <c r="A633" s="47"/>
      <c r="B633" s="23"/>
    </row>
    <row r="634" spans="1:2">
      <c r="A634" s="47"/>
      <c r="B634" s="23"/>
    </row>
    <row r="635" spans="1:2">
      <c r="A635" s="47"/>
      <c r="B635" s="23"/>
    </row>
    <row r="636" spans="1:2">
      <c r="A636" s="47"/>
      <c r="B636" s="23"/>
    </row>
    <row r="637" spans="1:2">
      <c r="A637" s="47"/>
      <c r="B637" s="23"/>
    </row>
    <row r="638" spans="1:2">
      <c r="A638" s="47"/>
      <c r="B638" s="23"/>
    </row>
    <row r="639" spans="1:2">
      <c r="A639" s="47"/>
      <c r="B639" s="23"/>
    </row>
    <row r="640" spans="1:2">
      <c r="A640" s="47"/>
      <c r="B640" s="23"/>
    </row>
    <row r="641" spans="1:2">
      <c r="A641" s="47"/>
      <c r="B641" s="23"/>
    </row>
    <row r="642" spans="1:2">
      <c r="A642" s="47"/>
      <c r="B642" s="23"/>
    </row>
    <row r="643" spans="1:2">
      <c r="A643" s="47"/>
      <c r="B643" s="23"/>
    </row>
    <row r="644" spans="1:2">
      <c r="A644" s="47"/>
      <c r="B644" s="23"/>
    </row>
    <row r="645" spans="1:2">
      <c r="A645" s="47"/>
      <c r="B645" s="23"/>
    </row>
    <row r="646" spans="1:2">
      <c r="A646" s="47"/>
      <c r="B646" s="23"/>
    </row>
    <row r="647" spans="1:2">
      <c r="A647" s="47"/>
      <c r="B647" s="23"/>
    </row>
    <row r="648" spans="1:2">
      <c r="A648" s="47"/>
      <c r="B648" s="23"/>
    </row>
    <row r="649" spans="1:2">
      <c r="A649" s="47"/>
      <c r="B649" s="23"/>
    </row>
    <row r="650" spans="1:2">
      <c r="A650" s="47"/>
      <c r="B650" s="23"/>
    </row>
    <row r="651" spans="1:2">
      <c r="A651" s="47"/>
      <c r="B651" s="23"/>
    </row>
    <row r="652" spans="1:2">
      <c r="A652" s="47"/>
      <c r="B652" s="23"/>
    </row>
    <row r="653" spans="1:2">
      <c r="A653" s="47"/>
      <c r="B653" s="23"/>
    </row>
    <row r="654" spans="1:2">
      <c r="A654" s="47"/>
      <c r="B654" s="23"/>
    </row>
    <row r="655" spans="1:2">
      <c r="A655" s="47"/>
      <c r="B655" s="23"/>
    </row>
    <row r="656" spans="1:2">
      <c r="A656" s="47"/>
      <c r="B656" s="23"/>
    </row>
    <row r="657" spans="1:2">
      <c r="A657" s="47"/>
      <c r="B657" s="23"/>
    </row>
    <row r="658" spans="1:2">
      <c r="A658" s="47"/>
      <c r="B658" s="23"/>
    </row>
    <row r="659" spans="1:2">
      <c r="A659" s="47"/>
      <c r="B659" s="23"/>
    </row>
    <row r="660" spans="1:2">
      <c r="A660" s="47"/>
      <c r="B660" s="23"/>
    </row>
    <row r="661" spans="1:2">
      <c r="A661" s="47"/>
      <c r="B661" s="23"/>
    </row>
    <row r="662" spans="1:2">
      <c r="A662" s="47"/>
      <c r="B662" s="23"/>
    </row>
    <row r="663" spans="1:2">
      <c r="A663" s="47"/>
      <c r="B663" s="23"/>
    </row>
    <row r="664" spans="1:2">
      <c r="A664" s="47"/>
      <c r="B664" s="23"/>
    </row>
    <row r="665" spans="1:2">
      <c r="A665" s="47"/>
      <c r="B665" s="23"/>
    </row>
    <row r="666" spans="1:2">
      <c r="A666" s="47"/>
      <c r="B666" s="23"/>
    </row>
    <row r="667" spans="1:2">
      <c r="A667" s="47"/>
      <c r="B667" s="23"/>
    </row>
    <row r="668" spans="1:2">
      <c r="A668" s="47"/>
      <c r="B668" s="23"/>
    </row>
    <row r="669" spans="1:2">
      <c r="A669" s="47"/>
      <c r="B669" s="23"/>
    </row>
    <row r="670" spans="1:2">
      <c r="A670" s="47"/>
      <c r="B670" s="23"/>
    </row>
    <row r="671" spans="1:2">
      <c r="A671" s="47"/>
      <c r="B671" s="23"/>
    </row>
    <row r="672" spans="1:2">
      <c r="A672" s="47"/>
      <c r="B672" s="23"/>
    </row>
    <row r="673" spans="1:2">
      <c r="A673" s="47"/>
      <c r="B673" s="23"/>
    </row>
    <row r="674" spans="1:2">
      <c r="A674" s="47"/>
      <c r="B674" s="23"/>
    </row>
    <row r="675" spans="1:2">
      <c r="A675" s="47"/>
      <c r="B675" s="23"/>
    </row>
    <row r="676" spans="1:2">
      <c r="A676" s="47"/>
      <c r="B676" s="23"/>
    </row>
    <row r="677" spans="1:2">
      <c r="A677" s="47"/>
      <c r="B677" s="23"/>
    </row>
    <row r="678" spans="1:2">
      <c r="A678" s="47"/>
      <c r="B678" s="23"/>
    </row>
    <row r="679" spans="1:2">
      <c r="A679" s="47"/>
      <c r="B679" s="23"/>
    </row>
    <row r="680" spans="1:2">
      <c r="A680" s="47"/>
      <c r="B680" s="23"/>
    </row>
    <row r="681" spans="1:2">
      <c r="A681" s="47"/>
      <c r="B681" s="23"/>
    </row>
    <row r="682" spans="1:2">
      <c r="A682" s="47"/>
      <c r="B682" s="23"/>
    </row>
    <row r="683" spans="1:2">
      <c r="A683" s="47"/>
      <c r="B683" s="23"/>
    </row>
    <row r="684" spans="1:2">
      <c r="A684" s="47"/>
      <c r="B684" s="23"/>
    </row>
    <row r="685" spans="1:2">
      <c r="A685" s="47"/>
      <c r="B685" s="23"/>
    </row>
    <row r="686" spans="1:2">
      <c r="A686" s="47"/>
      <c r="B686" s="23"/>
    </row>
    <row r="687" spans="1:2">
      <c r="A687" s="47"/>
      <c r="B687" s="23"/>
    </row>
    <row r="688" spans="1:2">
      <c r="A688" s="47"/>
      <c r="B688" s="23"/>
    </row>
    <row r="689" spans="1:2">
      <c r="A689" s="47"/>
      <c r="B689" s="23"/>
    </row>
    <row r="690" spans="1:2">
      <c r="A690" s="47"/>
      <c r="B690" s="23"/>
    </row>
    <row r="691" spans="1:2">
      <c r="A691" s="47"/>
      <c r="B691" s="23"/>
    </row>
    <row r="692" spans="1:2">
      <c r="A692" s="47"/>
      <c r="B692" s="23"/>
    </row>
    <row r="693" spans="1:2">
      <c r="A693" s="47"/>
      <c r="B693" s="23"/>
    </row>
    <row r="694" spans="1:2">
      <c r="A694" s="47"/>
      <c r="B694" s="23"/>
    </row>
    <row r="695" spans="1:2">
      <c r="A695" s="47"/>
      <c r="B695" s="23"/>
    </row>
    <row r="696" spans="1:2">
      <c r="A696" s="47"/>
      <c r="B696" s="23"/>
    </row>
    <row r="697" spans="1:2">
      <c r="A697" s="47"/>
      <c r="B697" s="23"/>
    </row>
    <row r="698" spans="1:2">
      <c r="A698" s="47"/>
      <c r="B698" s="23"/>
    </row>
    <row r="699" spans="1:2">
      <c r="A699" s="47"/>
      <c r="B699" s="23"/>
    </row>
    <row r="700" spans="1:2">
      <c r="A700" s="47"/>
      <c r="B700" s="23"/>
    </row>
    <row r="701" spans="1:2">
      <c r="A701" s="47"/>
      <c r="B701" s="23"/>
    </row>
    <row r="702" spans="1:2">
      <c r="A702" s="47"/>
      <c r="B702" s="23"/>
    </row>
    <row r="703" spans="1:2">
      <c r="A703" s="47"/>
      <c r="B703" s="23"/>
    </row>
    <row r="704" spans="1:2">
      <c r="A704" s="47"/>
      <c r="B704" s="23"/>
    </row>
    <row r="705" spans="1:2">
      <c r="A705" s="47"/>
      <c r="B705" s="23"/>
    </row>
    <row r="706" spans="1:2">
      <c r="A706" s="47"/>
      <c r="B706" s="23"/>
    </row>
    <row r="707" spans="1:2">
      <c r="A707" s="47"/>
      <c r="B707" s="23"/>
    </row>
    <row r="708" spans="1:2">
      <c r="A708" s="47"/>
      <c r="B708" s="23"/>
    </row>
    <row r="709" spans="1:2">
      <c r="A709" s="47"/>
      <c r="B709" s="23"/>
    </row>
    <row r="710" spans="1:2">
      <c r="A710" s="47"/>
      <c r="B710" s="23"/>
    </row>
    <row r="711" spans="1:2">
      <c r="A711" s="47"/>
      <c r="B711" s="23"/>
    </row>
    <row r="712" spans="1:2">
      <c r="A712" s="47"/>
      <c r="B712" s="23"/>
    </row>
    <row r="713" spans="1:2">
      <c r="A713" s="47"/>
      <c r="B713" s="23"/>
    </row>
    <row r="714" spans="1:2">
      <c r="A714" s="47"/>
      <c r="B714" s="23"/>
    </row>
    <row r="715" spans="1:2">
      <c r="A715" s="47"/>
      <c r="B715" s="23"/>
    </row>
    <row r="716" spans="1:2">
      <c r="A716" s="47"/>
      <c r="B716" s="23"/>
    </row>
    <row r="717" spans="1:2">
      <c r="A717" s="47"/>
      <c r="B717" s="23"/>
    </row>
    <row r="718" spans="1:2">
      <c r="A718" s="47"/>
      <c r="B718" s="23"/>
    </row>
    <row r="719" spans="1:2">
      <c r="A719" s="47"/>
      <c r="B719" s="23"/>
    </row>
    <row r="720" spans="1:2">
      <c r="A720" s="47"/>
      <c r="B720" s="23"/>
    </row>
    <row r="721" spans="1:2">
      <c r="A721" s="47"/>
      <c r="B721" s="23"/>
    </row>
    <row r="722" spans="1:2">
      <c r="A722" s="47"/>
      <c r="B722" s="23"/>
    </row>
    <row r="723" spans="1:2">
      <c r="A723" s="47"/>
      <c r="B723" s="23"/>
    </row>
    <row r="724" spans="1:2">
      <c r="A724" s="47"/>
      <c r="B724" s="23"/>
    </row>
    <row r="725" spans="1:2">
      <c r="A725" s="47"/>
      <c r="B725" s="23"/>
    </row>
    <row r="726" spans="1:2">
      <c r="A726" s="47"/>
      <c r="B726" s="23"/>
    </row>
    <row r="727" spans="1:2">
      <c r="A727" s="47"/>
      <c r="B727" s="23"/>
    </row>
    <row r="728" spans="1:2">
      <c r="A728" s="47"/>
      <c r="B728" s="23"/>
    </row>
    <row r="729" spans="1:2">
      <c r="A729" s="47"/>
      <c r="B729" s="23"/>
    </row>
    <row r="730" spans="1:2">
      <c r="A730" s="47"/>
      <c r="B730" s="23"/>
    </row>
    <row r="731" spans="1:2">
      <c r="A731" s="47"/>
      <c r="B731" s="23"/>
    </row>
    <row r="732" spans="1:2">
      <c r="A732" s="47"/>
      <c r="B732" s="23"/>
    </row>
    <row r="733" spans="1:2">
      <c r="A733" s="47"/>
      <c r="B733" s="23"/>
    </row>
    <row r="734" spans="1:2">
      <c r="A734" s="47"/>
      <c r="B734" s="23"/>
    </row>
    <row r="735" spans="1:2">
      <c r="A735" s="47"/>
      <c r="B735" s="23"/>
    </row>
    <row r="736" spans="1:2">
      <c r="A736" s="47"/>
      <c r="B736" s="23"/>
    </row>
    <row r="737" spans="1:2">
      <c r="A737" s="47"/>
      <c r="B737" s="23"/>
    </row>
    <row r="738" spans="1:2">
      <c r="A738" s="47"/>
      <c r="B738" s="23"/>
    </row>
    <row r="739" spans="1:2">
      <c r="A739" s="47"/>
      <c r="B739" s="23"/>
    </row>
    <row r="740" spans="1:2">
      <c r="A740" s="47"/>
      <c r="B740" s="23"/>
    </row>
    <row r="741" spans="1:2">
      <c r="A741" s="47"/>
      <c r="B741" s="23"/>
    </row>
    <row r="742" spans="1:2">
      <c r="A742" s="47"/>
      <c r="B742" s="23"/>
    </row>
    <row r="743" spans="1:2">
      <c r="A743" s="47"/>
      <c r="B743" s="23"/>
    </row>
    <row r="744" spans="1:2">
      <c r="A744" s="47"/>
      <c r="B744" s="23"/>
    </row>
    <row r="745" spans="1:2">
      <c r="A745" s="47"/>
      <c r="B745" s="23"/>
    </row>
    <row r="746" spans="1:2">
      <c r="A746" s="47"/>
      <c r="B746" s="23"/>
    </row>
    <row r="747" spans="1:2">
      <c r="A747" s="47"/>
      <c r="B747" s="23"/>
    </row>
    <row r="748" spans="1:2">
      <c r="A748" s="47"/>
      <c r="B748" s="23"/>
    </row>
    <row r="749" spans="1:2">
      <c r="A749" s="47"/>
      <c r="B749" s="23"/>
    </row>
    <row r="750" spans="1:2">
      <c r="A750" s="47"/>
      <c r="B750" s="23"/>
    </row>
    <row r="751" spans="1:2">
      <c r="A751" s="47"/>
      <c r="B751" s="23"/>
    </row>
    <row r="752" spans="1:2">
      <c r="A752" s="47"/>
      <c r="B752" s="23"/>
    </row>
    <row r="753" spans="1:2">
      <c r="A753" s="47"/>
      <c r="B753" s="23"/>
    </row>
    <row r="754" spans="1:2">
      <c r="A754" s="47"/>
      <c r="B754" s="23"/>
    </row>
    <row r="755" spans="1:2">
      <c r="A755" s="47"/>
      <c r="B755" s="23"/>
    </row>
    <row r="756" spans="1:2">
      <c r="A756" s="47"/>
      <c r="B756" s="23"/>
    </row>
    <row r="757" spans="1:2">
      <c r="A757" s="47"/>
      <c r="B757" s="23"/>
    </row>
    <row r="758" spans="1:2">
      <c r="A758" s="47"/>
      <c r="B758" s="23"/>
    </row>
    <row r="759" spans="1:2">
      <c r="A759" s="47"/>
      <c r="B759" s="23"/>
    </row>
    <row r="760" spans="1:2">
      <c r="A760" s="47"/>
      <c r="B760" s="23"/>
    </row>
    <row r="761" spans="1:2">
      <c r="A761" s="47"/>
      <c r="B761" s="23"/>
    </row>
    <row r="762" spans="1:2">
      <c r="A762" s="47"/>
      <c r="B762" s="23"/>
    </row>
    <row r="763" spans="1:2">
      <c r="A763" s="47"/>
      <c r="B763" s="23"/>
    </row>
    <row r="764" spans="1:2">
      <c r="A764" s="47"/>
      <c r="B764" s="23"/>
    </row>
    <row r="765" spans="1:2">
      <c r="A765" s="47"/>
      <c r="B765" s="23"/>
    </row>
    <row r="766" spans="1:2">
      <c r="A766" s="47"/>
      <c r="B766" s="23"/>
    </row>
    <row r="767" spans="1:2">
      <c r="A767" s="47"/>
      <c r="B767" s="23"/>
    </row>
    <row r="768" spans="1:2">
      <c r="A768" s="47"/>
      <c r="B768" s="23"/>
    </row>
    <row r="769" spans="1:2">
      <c r="A769" s="47"/>
      <c r="B769" s="23"/>
    </row>
    <row r="770" spans="1:2">
      <c r="A770" s="47"/>
      <c r="B770" s="23"/>
    </row>
    <row r="771" spans="1:2">
      <c r="A771" s="47"/>
      <c r="B771" s="23"/>
    </row>
    <row r="772" spans="1:2">
      <c r="A772" s="47"/>
      <c r="B772" s="23"/>
    </row>
    <row r="773" spans="1:2">
      <c r="A773" s="47"/>
      <c r="B773" s="23"/>
    </row>
    <row r="774" spans="1:2">
      <c r="A774" s="47"/>
      <c r="B774" s="23"/>
    </row>
    <row r="775" spans="1:2">
      <c r="A775" s="47"/>
      <c r="B775" s="23"/>
    </row>
    <row r="776" spans="1:2">
      <c r="A776" s="47"/>
      <c r="B776" s="23"/>
    </row>
    <row r="777" spans="1:2">
      <c r="A777" s="47"/>
      <c r="B777" s="23"/>
    </row>
    <row r="778" spans="1:2">
      <c r="A778" s="47"/>
      <c r="B778" s="23"/>
    </row>
    <row r="779" spans="1:2">
      <c r="A779" s="47"/>
      <c r="B779" s="23"/>
    </row>
    <row r="780" spans="1:2">
      <c r="A780" s="47"/>
      <c r="B780" s="23"/>
    </row>
    <row r="781" spans="1:2">
      <c r="A781" s="47"/>
      <c r="B781" s="23"/>
    </row>
    <row r="782" spans="1:2">
      <c r="A782" s="47"/>
      <c r="B782" s="23"/>
    </row>
    <row r="783" spans="1:2">
      <c r="A783" s="47"/>
      <c r="B783" s="23"/>
    </row>
    <row r="784" spans="1:2">
      <c r="A784" s="47"/>
      <c r="B784" s="23"/>
    </row>
    <row r="785" spans="1:2">
      <c r="A785" s="47"/>
      <c r="B785" s="23"/>
    </row>
    <row r="786" spans="1:2">
      <c r="A786" s="47"/>
      <c r="B786" s="23"/>
    </row>
    <row r="787" spans="1:2">
      <c r="A787" s="47"/>
      <c r="B787" s="23"/>
    </row>
    <row r="788" spans="1:2">
      <c r="A788" s="47"/>
      <c r="B788" s="23"/>
    </row>
    <row r="789" spans="1:2">
      <c r="A789" s="47"/>
      <c r="B789" s="23"/>
    </row>
    <row r="790" spans="1:2">
      <c r="A790" s="47"/>
      <c r="B790" s="23"/>
    </row>
    <row r="791" spans="1:2">
      <c r="A791" s="47"/>
      <c r="B791" s="23"/>
    </row>
    <row r="792" spans="1:2">
      <c r="A792" s="47"/>
      <c r="B792" s="23"/>
    </row>
    <row r="793" spans="1:2">
      <c r="A793" s="47"/>
      <c r="B793" s="23"/>
    </row>
    <row r="794" spans="1:2">
      <c r="A794" s="47"/>
      <c r="B794" s="23"/>
    </row>
    <row r="795" spans="1:2">
      <c r="A795" s="47"/>
      <c r="B795" s="23"/>
    </row>
    <row r="796" spans="1:2">
      <c r="A796" s="47"/>
      <c r="B796" s="23"/>
    </row>
    <row r="797" spans="1:2">
      <c r="A797" s="47"/>
      <c r="B797" s="23"/>
    </row>
    <row r="798" spans="1:2">
      <c r="A798" s="47"/>
      <c r="B798" s="23"/>
    </row>
    <row r="799" spans="1:2">
      <c r="A799" s="47"/>
      <c r="B799" s="23"/>
    </row>
    <row r="800" spans="1:2">
      <c r="A800" s="47"/>
      <c r="B800" s="23"/>
    </row>
    <row r="801" spans="1:2">
      <c r="A801" s="47"/>
      <c r="B801" s="23"/>
    </row>
    <row r="802" spans="1:2">
      <c r="A802" s="47"/>
      <c r="B802" s="23"/>
    </row>
    <row r="803" spans="1:2">
      <c r="A803" s="47"/>
      <c r="B803" s="23"/>
    </row>
    <row r="804" spans="1:2">
      <c r="A804" s="47"/>
      <c r="B804" s="23"/>
    </row>
    <row r="805" spans="1:2">
      <c r="A805" s="47"/>
      <c r="B805" s="23"/>
    </row>
    <row r="806" spans="1:2">
      <c r="A806" s="47"/>
      <c r="B806" s="23"/>
    </row>
    <row r="807" spans="1:2">
      <c r="A807" s="47"/>
      <c r="B807" s="23"/>
    </row>
    <row r="808" spans="1:2">
      <c r="A808" s="47"/>
      <c r="B808" s="23"/>
    </row>
    <row r="809" spans="1:2">
      <c r="A809" s="47"/>
      <c r="B809" s="23"/>
    </row>
    <row r="810" spans="1:2">
      <c r="A810" s="47"/>
      <c r="B810" s="23"/>
    </row>
    <row r="811" spans="1:2">
      <c r="A811" s="47"/>
      <c r="B811" s="23"/>
    </row>
    <row r="812" spans="1:2">
      <c r="A812" s="47"/>
      <c r="B812" s="23"/>
    </row>
    <row r="813" spans="1:2">
      <c r="A813" s="47"/>
      <c r="B813" s="23"/>
    </row>
    <row r="814" spans="1:2">
      <c r="A814" s="47"/>
      <c r="B814" s="23"/>
    </row>
    <row r="815" spans="1:2">
      <c r="A815" s="47"/>
      <c r="B815" s="23"/>
    </row>
    <row r="816" spans="1:2">
      <c r="A816" s="47"/>
      <c r="B816" s="23"/>
    </row>
    <row r="817" spans="1:2">
      <c r="A817" s="47"/>
      <c r="B817" s="23"/>
    </row>
    <row r="818" spans="1:2">
      <c r="A818" s="47"/>
      <c r="B818" s="23"/>
    </row>
    <row r="819" spans="1:2">
      <c r="A819" s="47"/>
      <c r="B819" s="23"/>
    </row>
    <row r="820" spans="1:2">
      <c r="A820" s="47"/>
      <c r="B820" s="23"/>
    </row>
    <row r="821" spans="1:2">
      <c r="A821" s="47"/>
      <c r="B821" s="23"/>
    </row>
    <row r="822" spans="1:2">
      <c r="A822" s="47"/>
      <c r="B822" s="23"/>
    </row>
    <row r="823" spans="1:2">
      <c r="A823" s="47"/>
      <c r="B823" s="23"/>
    </row>
    <row r="824" spans="1:2">
      <c r="A824" s="47"/>
      <c r="B824" s="23"/>
    </row>
    <row r="825" spans="1:2">
      <c r="A825" s="47"/>
      <c r="B825" s="23"/>
    </row>
    <row r="826" spans="1:2">
      <c r="A826" s="47"/>
      <c r="B826" s="23"/>
    </row>
    <row r="827" spans="1:2">
      <c r="A827" s="47"/>
      <c r="B827" s="23"/>
    </row>
    <row r="828" spans="1:2">
      <c r="A828" s="47"/>
      <c r="B828" s="23"/>
    </row>
    <row r="829" spans="1:2">
      <c r="A829" s="47"/>
      <c r="B829" s="23"/>
    </row>
    <row r="830" spans="1:2">
      <c r="A830" s="47"/>
      <c r="B830" s="23"/>
    </row>
    <row r="831" spans="1:2">
      <c r="A831" s="47"/>
      <c r="B831" s="23"/>
    </row>
    <row r="832" spans="1:2">
      <c r="A832" s="47"/>
      <c r="B832" s="23"/>
    </row>
    <row r="833" spans="1:2">
      <c r="A833" s="47"/>
      <c r="B833" s="23"/>
    </row>
    <row r="834" spans="1:2">
      <c r="A834" s="47"/>
      <c r="B834" s="23"/>
    </row>
    <row r="835" spans="1:2">
      <c r="A835" s="47"/>
      <c r="B835" s="23"/>
    </row>
    <row r="836" spans="1:2">
      <c r="A836" s="47"/>
      <c r="B836" s="23"/>
    </row>
    <row r="837" spans="1:2">
      <c r="A837" s="47"/>
      <c r="B837" s="23"/>
    </row>
    <row r="838" spans="1:2">
      <c r="A838" s="47"/>
      <c r="B838" s="23"/>
    </row>
    <row r="839" spans="1:2">
      <c r="A839" s="47"/>
      <c r="B839" s="23"/>
    </row>
    <row r="840" spans="1:2">
      <c r="A840" s="47"/>
      <c r="B840" s="23"/>
    </row>
    <row r="841" spans="1:2">
      <c r="A841" s="47"/>
      <c r="B841" s="23"/>
    </row>
    <row r="842" spans="1:2">
      <c r="A842" s="47"/>
      <c r="B842" s="23"/>
    </row>
    <row r="843" spans="1:2">
      <c r="A843" s="47"/>
      <c r="B843" s="23"/>
    </row>
    <row r="844" spans="1:2">
      <c r="A844" s="47"/>
      <c r="B844" s="23"/>
    </row>
    <row r="845" spans="1:2">
      <c r="A845" s="47"/>
      <c r="B845" s="23"/>
    </row>
    <row r="846" spans="1:2">
      <c r="A846" s="47"/>
      <c r="B846" s="23"/>
    </row>
    <row r="847" spans="1:2">
      <c r="A847" s="47"/>
      <c r="B847" s="23"/>
    </row>
    <row r="848" spans="1:2">
      <c r="A848" s="47"/>
      <c r="B848" s="23"/>
    </row>
    <row r="849" spans="1:2">
      <c r="A849" s="47"/>
      <c r="B849" s="23"/>
    </row>
    <row r="850" spans="1:2">
      <c r="A850" s="47"/>
      <c r="B850" s="23"/>
    </row>
    <row r="851" spans="1:2">
      <c r="A851" s="47"/>
      <c r="B851" s="23"/>
    </row>
    <row r="852" spans="1:2">
      <c r="A852" s="47"/>
      <c r="B852" s="23"/>
    </row>
    <row r="853" spans="1:2">
      <c r="A853" s="47"/>
      <c r="B853" s="23"/>
    </row>
    <row r="854" spans="1:2">
      <c r="A854" s="47"/>
      <c r="B854" s="23"/>
    </row>
    <row r="855" spans="1:2">
      <c r="A855" s="47"/>
      <c r="B855" s="23"/>
    </row>
    <row r="856" spans="1:2">
      <c r="A856" s="47"/>
      <c r="B856" s="23"/>
    </row>
    <row r="857" spans="1:2">
      <c r="A857" s="47"/>
      <c r="B857" s="23"/>
    </row>
    <row r="858" spans="1:2">
      <c r="A858" s="47"/>
      <c r="B858" s="23"/>
    </row>
    <row r="859" spans="1:2">
      <c r="A859" s="47"/>
      <c r="B859" s="23"/>
    </row>
    <row r="860" spans="1:2">
      <c r="A860" s="47"/>
      <c r="B860" s="23"/>
    </row>
    <row r="861" spans="1:2">
      <c r="A861" s="47"/>
      <c r="B861" s="23"/>
    </row>
    <row r="862" spans="1:2">
      <c r="A862" s="47"/>
      <c r="B862" s="23"/>
    </row>
    <row r="863" spans="1:2">
      <c r="A863" s="47"/>
      <c r="B863" s="23"/>
    </row>
    <row r="864" spans="1:2">
      <c r="A864" s="47"/>
      <c r="B864" s="23"/>
    </row>
    <row r="865" spans="1:2">
      <c r="A865" s="47"/>
      <c r="B865" s="23"/>
    </row>
    <row r="866" spans="1:2">
      <c r="A866" s="47"/>
      <c r="B866" s="23"/>
    </row>
    <row r="867" spans="1:2">
      <c r="A867" s="47"/>
      <c r="B867" s="23"/>
    </row>
    <row r="868" spans="1:2">
      <c r="A868" s="47"/>
      <c r="B868" s="23"/>
    </row>
    <row r="869" spans="1:2">
      <c r="A869" s="47"/>
      <c r="B869" s="23"/>
    </row>
    <row r="870" spans="1:2">
      <c r="A870" s="47"/>
      <c r="B870" s="23"/>
    </row>
    <row r="871" spans="1:2">
      <c r="A871" s="47"/>
      <c r="B871" s="23"/>
    </row>
    <row r="872" spans="1:2">
      <c r="A872" s="47"/>
      <c r="B872" s="23"/>
    </row>
    <row r="873" spans="1:2">
      <c r="A873" s="47"/>
      <c r="B873" s="23"/>
    </row>
    <row r="874" spans="1:2">
      <c r="A874" s="47"/>
      <c r="B874" s="23"/>
    </row>
    <row r="875" spans="1:2">
      <c r="A875" s="47"/>
      <c r="B875" s="23"/>
    </row>
    <row r="876" spans="1:2">
      <c r="A876" s="47"/>
      <c r="B876" s="23"/>
    </row>
    <row r="877" spans="1:2">
      <c r="A877" s="47"/>
      <c r="B877" s="23"/>
    </row>
    <row r="878" spans="1:2">
      <c r="A878" s="47"/>
      <c r="B878" s="23"/>
    </row>
    <row r="879" spans="1:2">
      <c r="A879" s="47"/>
      <c r="B879" s="23"/>
    </row>
    <row r="880" spans="1:2">
      <c r="A880" s="47"/>
      <c r="B880" s="23"/>
    </row>
    <row r="881" spans="1:2">
      <c r="A881" s="47"/>
      <c r="B881" s="23"/>
    </row>
    <row r="882" spans="1:2">
      <c r="A882" s="47"/>
      <c r="B882" s="23"/>
    </row>
    <row r="883" spans="1:2">
      <c r="A883" s="47"/>
      <c r="B883" s="23"/>
    </row>
    <row r="884" spans="1:2">
      <c r="A884" s="47"/>
      <c r="B884" s="23"/>
    </row>
    <row r="885" spans="1:2">
      <c r="A885" s="47"/>
      <c r="B885" s="23"/>
    </row>
    <row r="886" spans="1:2">
      <c r="A886" s="47"/>
      <c r="B886" s="23"/>
    </row>
    <row r="887" spans="1:2">
      <c r="A887" s="47"/>
      <c r="B887" s="23"/>
    </row>
    <row r="888" spans="1:2">
      <c r="A888" s="47"/>
      <c r="B888" s="23"/>
    </row>
    <row r="889" spans="1:2">
      <c r="A889" s="47"/>
      <c r="B889" s="23"/>
    </row>
    <row r="890" spans="1:2">
      <c r="A890" s="47"/>
      <c r="B890" s="23"/>
    </row>
    <row r="891" spans="1:2">
      <c r="A891" s="47"/>
      <c r="B891" s="23"/>
    </row>
    <row r="892" spans="1:2">
      <c r="A892" s="47"/>
      <c r="B892" s="23"/>
    </row>
    <row r="893" spans="1:2">
      <c r="A893" s="47"/>
      <c r="B893" s="23"/>
    </row>
    <row r="894" spans="1:2">
      <c r="A894" s="47"/>
      <c r="B894" s="23"/>
    </row>
    <row r="895" spans="1:2">
      <c r="A895" s="47"/>
      <c r="B895" s="23"/>
    </row>
    <row r="896" spans="1:2">
      <c r="A896" s="47"/>
      <c r="B896" s="23"/>
    </row>
    <row r="897" spans="1:2">
      <c r="A897" s="47"/>
      <c r="B897" s="23"/>
    </row>
    <row r="898" spans="1:2">
      <c r="A898" s="47"/>
      <c r="B898" s="23"/>
    </row>
    <row r="899" spans="1:2">
      <c r="A899" s="47"/>
      <c r="B899" s="23"/>
    </row>
    <row r="900" spans="1:2">
      <c r="A900" s="47"/>
      <c r="B900" s="23"/>
    </row>
    <row r="901" spans="1:2">
      <c r="A901" s="47"/>
      <c r="B901" s="23"/>
    </row>
    <row r="902" spans="1:2">
      <c r="A902" s="47"/>
      <c r="B902" s="23"/>
    </row>
    <row r="903" spans="1:2">
      <c r="A903" s="47"/>
      <c r="B903" s="23"/>
    </row>
    <row r="904" spans="1:2">
      <c r="A904" s="47"/>
      <c r="B904" s="23"/>
    </row>
    <row r="905" spans="1:2">
      <c r="A905" s="47"/>
      <c r="B905" s="23"/>
    </row>
    <row r="906" spans="1:2">
      <c r="A906" s="47"/>
      <c r="B906" s="23"/>
    </row>
    <row r="907" spans="1:2">
      <c r="A907" s="47"/>
      <c r="B907" s="23"/>
    </row>
    <row r="908" spans="1:2">
      <c r="A908" s="47"/>
      <c r="B908" s="23"/>
    </row>
    <row r="909" spans="1:2">
      <c r="A909" s="47"/>
      <c r="B909" s="23"/>
    </row>
    <row r="910" spans="1:2">
      <c r="A910" s="47"/>
      <c r="B910" s="23"/>
    </row>
    <row r="911" spans="1:2">
      <c r="A911" s="47"/>
      <c r="B911" s="23"/>
    </row>
    <row r="912" spans="1:2">
      <c r="A912" s="47"/>
      <c r="B912" s="23"/>
    </row>
    <row r="913" spans="1:2">
      <c r="A913" s="47"/>
      <c r="B913" s="23"/>
    </row>
    <row r="914" spans="1:2">
      <c r="A914" s="47"/>
      <c r="B914" s="23"/>
    </row>
    <row r="915" spans="1:2">
      <c r="A915" s="47"/>
      <c r="B915" s="23"/>
    </row>
    <row r="916" spans="1:2">
      <c r="A916" s="47"/>
      <c r="B916" s="23"/>
    </row>
    <row r="917" spans="1:2">
      <c r="A917" s="47"/>
      <c r="B917" s="23"/>
    </row>
    <row r="918" spans="1:2">
      <c r="A918" s="47"/>
      <c r="B918" s="23"/>
    </row>
    <row r="919" spans="1:2">
      <c r="A919" s="47"/>
      <c r="B919" s="23"/>
    </row>
    <row r="920" spans="1:2">
      <c r="A920" s="47"/>
      <c r="B920" s="23"/>
    </row>
    <row r="921" spans="1:2">
      <c r="A921" s="47"/>
      <c r="B921" s="23"/>
    </row>
    <row r="922" spans="1:2">
      <c r="A922" s="47"/>
      <c r="B922" s="23"/>
    </row>
    <row r="923" spans="1:2">
      <c r="A923" s="47"/>
      <c r="B923" s="23"/>
    </row>
    <row r="924" spans="1:2">
      <c r="A924" s="47"/>
      <c r="B924" s="23"/>
    </row>
    <row r="925" spans="1:2">
      <c r="A925" s="47"/>
      <c r="B925" s="23"/>
    </row>
    <row r="926" spans="1:2">
      <c r="A926" s="47"/>
      <c r="B926" s="23"/>
    </row>
    <row r="927" spans="1:2">
      <c r="A927" s="47"/>
      <c r="B927" s="23"/>
    </row>
    <row r="928" spans="1:2">
      <c r="A928" s="47"/>
      <c r="B928" s="23"/>
    </row>
    <row r="929" spans="1:2">
      <c r="A929" s="47"/>
      <c r="B929" s="23"/>
    </row>
    <row r="930" spans="1:2">
      <c r="A930" s="47"/>
      <c r="B930" s="23"/>
    </row>
    <row r="931" spans="1:2">
      <c r="A931" s="47"/>
      <c r="B931" s="23"/>
    </row>
    <row r="932" spans="1:2">
      <c r="A932" s="47"/>
      <c r="B932" s="23"/>
    </row>
    <row r="933" spans="1:2">
      <c r="A933" s="47"/>
      <c r="B933" s="23"/>
    </row>
    <row r="934" spans="1:2">
      <c r="A934" s="47"/>
      <c r="B934" s="23"/>
    </row>
    <row r="935" spans="1:2">
      <c r="A935" s="47"/>
      <c r="B935" s="23"/>
    </row>
    <row r="936" spans="1:2">
      <c r="A936" s="47"/>
      <c r="B936" s="23"/>
    </row>
    <row r="937" spans="1:2">
      <c r="A937" s="47"/>
      <c r="B937" s="23"/>
    </row>
    <row r="938" spans="1:2">
      <c r="A938" s="47"/>
      <c r="B938" s="23"/>
    </row>
    <row r="939" spans="1:2">
      <c r="A939" s="47"/>
      <c r="B939" s="23"/>
    </row>
    <row r="940" spans="1:2">
      <c r="A940" s="47"/>
      <c r="B940" s="23"/>
    </row>
    <row r="941" spans="1:2">
      <c r="A941" s="47"/>
      <c r="B941" s="23"/>
    </row>
    <row r="942" spans="1:2">
      <c r="A942" s="47"/>
      <c r="B942" s="23"/>
    </row>
    <row r="943" spans="1:2">
      <c r="A943" s="47"/>
      <c r="B943" s="23"/>
    </row>
    <row r="944" spans="1:2">
      <c r="A944" s="47"/>
      <c r="B944" s="23"/>
    </row>
    <row r="945" spans="1:2">
      <c r="A945" s="47"/>
      <c r="B945" s="23"/>
    </row>
    <row r="946" spans="1:2">
      <c r="A946" s="47"/>
      <c r="B946" s="23"/>
    </row>
    <row r="947" spans="1:2">
      <c r="A947" s="47"/>
      <c r="B947" s="23"/>
    </row>
    <row r="948" spans="1:2">
      <c r="A948" s="47"/>
      <c r="B948" s="23"/>
    </row>
    <row r="949" spans="1:2">
      <c r="A949" s="47"/>
      <c r="B949" s="23"/>
    </row>
    <row r="950" spans="1:2">
      <c r="A950" s="47"/>
      <c r="B950" s="23"/>
    </row>
    <row r="951" spans="1:2">
      <c r="A951" s="47"/>
      <c r="B951" s="23"/>
    </row>
    <row r="952" spans="1:2">
      <c r="A952" s="47"/>
      <c r="B952" s="23"/>
    </row>
    <row r="953" spans="1:2">
      <c r="A953" s="47"/>
      <c r="B953" s="23"/>
    </row>
    <row r="954" spans="1:2">
      <c r="A954" s="47"/>
      <c r="B954" s="23"/>
    </row>
    <row r="955" spans="1:2">
      <c r="A955" s="47"/>
      <c r="B955" s="23"/>
    </row>
    <row r="956" spans="1:2">
      <c r="A956" s="47"/>
      <c r="B956" s="23"/>
    </row>
    <row r="957" spans="1:2">
      <c r="A957" s="47"/>
      <c r="B957" s="23"/>
    </row>
    <row r="958" spans="1:2">
      <c r="A958" s="47"/>
      <c r="B958" s="23"/>
    </row>
    <row r="959" spans="1:2">
      <c r="A959" s="47"/>
      <c r="B959" s="23"/>
    </row>
    <row r="960" spans="1:2">
      <c r="A960" s="47"/>
      <c r="B960" s="23"/>
    </row>
    <row r="961" spans="1:2">
      <c r="A961" s="47"/>
      <c r="B961" s="23"/>
    </row>
    <row r="962" spans="1:2">
      <c r="A962" s="47"/>
      <c r="B962" s="23"/>
    </row>
    <row r="963" spans="1:2">
      <c r="A963" s="47"/>
      <c r="B963" s="23"/>
    </row>
    <row r="964" spans="1:2">
      <c r="A964" s="47"/>
      <c r="B964" s="23"/>
    </row>
    <row r="965" spans="1:2">
      <c r="A965" s="47"/>
      <c r="B965" s="23"/>
    </row>
    <row r="966" spans="1:2">
      <c r="A966" s="47"/>
      <c r="B966" s="23"/>
    </row>
    <row r="967" spans="1:2">
      <c r="A967" s="47"/>
      <c r="B967" s="23"/>
    </row>
    <row r="968" spans="1:2">
      <c r="A968" s="47"/>
      <c r="B968" s="23"/>
    </row>
    <row r="969" spans="1:2">
      <c r="A969" s="47"/>
      <c r="B969" s="23"/>
    </row>
    <row r="970" spans="1:2">
      <c r="A970" s="47"/>
      <c r="B970" s="23"/>
    </row>
    <row r="971" spans="1:2">
      <c r="A971" s="47"/>
      <c r="B971" s="23"/>
    </row>
    <row r="972" spans="1:2">
      <c r="A972" s="47"/>
      <c r="B972" s="23"/>
    </row>
    <row r="973" spans="1:2">
      <c r="A973" s="47"/>
      <c r="B973" s="23"/>
    </row>
    <row r="974" spans="1:2">
      <c r="A974" s="47"/>
      <c r="B974" s="23"/>
    </row>
    <row r="975" spans="1:2">
      <c r="A975" s="47"/>
      <c r="B975" s="23"/>
    </row>
    <row r="976" spans="1:2">
      <c r="A976" s="47"/>
      <c r="B976" s="23"/>
    </row>
    <row r="977" spans="1:2">
      <c r="A977" s="47"/>
      <c r="B977" s="23"/>
    </row>
    <row r="978" spans="1:2">
      <c r="A978" s="47"/>
      <c r="B978" s="23"/>
    </row>
    <row r="979" spans="1:2">
      <c r="A979" s="47"/>
      <c r="B979" s="23"/>
    </row>
    <row r="980" spans="1:2">
      <c r="A980" s="47"/>
      <c r="B980" s="23"/>
    </row>
    <row r="981" spans="1:2">
      <c r="A981" s="47"/>
      <c r="B981" s="23"/>
    </row>
    <row r="982" spans="1:2">
      <c r="A982" s="47"/>
      <c r="B982" s="23"/>
    </row>
    <row r="983" spans="1:2">
      <c r="A983" s="47"/>
      <c r="B983" s="23"/>
    </row>
    <row r="984" spans="1:2">
      <c r="A984" s="47"/>
      <c r="B984" s="23"/>
    </row>
    <row r="985" spans="1:2">
      <c r="A985" s="47"/>
      <c r="B985" s="23"/>
    </row>
    <row r="986" spans="1:2">
      <c r="A986" s="47"/>
      <c r="B986" s="23"/>
    </row>
    <row r="987" spans="1:2">
      <c r="A987" s="47"/>
      <c r="B987" s="23"/>
    </row>
    <row r="988" spans="1:2">
      <c r="A988" s="47"/>
      <c r="B988" s="23"/>
    </row>
    <row r="989" spans="1:2">
      <c r="A989" s="47"/>
      <c r="B989" s="23"/>
    </row>
    <row r="990" spans="1:2">
      <c r="A990" s="47"/>
      <c r="B990" s="23"/>
    </row>
    <row r="991" spans="1:2">
      <c r="A991" s="47"/>
      <c r="B991" s="23"/>
    </row>
    <row r="992" spans="1:2">
      <c r="A992" s="47"/>
      <c r="B992" s="23"/>
    </row>
    <row r="993" spans="1:2">
      <c r="A993" s="47"/>
      <c r="B993" s="23"/>
    </row>
    <row r="994" spans="1:2">
      <c r="A994" s="47"/>
      <c r="B994" s="23"/>
    </row>
    <row r="995" spans="1:2">
      <c r="A995" s="47"/>
      <c r="B995" s="23"/>
    </row>
    <row r="996" spans="1:2">
      <c r="A996" s="47"/>
      <c r="B996" s="23"/>
    </row>
    <row r="997" spans="1:2">
      <c r="A997" s="47"/>
      <c r="B997" s="23"/>
    </row>
    <row r="998" spans="1:2">
      <c r="A998" s="47"/>
      <c r="B998" s="23"/>
    </row>
    <row r="999" spans="1:2">
      <c r="A999" s="47"/>
      <c r="B999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1001"/>
  <sheetViews>
    <sheetView topLeftCell="A86" workbookViewId="0">
      <selection activeCell="D112" sqref="D112"/>
    </sheetView>
  </sheetViews>
  <sheetFormatPr defaultColWidth="17.33203125" defaultRowHeight="15" customHeight="1"/>
  <sheetData>
    <row r="1" spans="1:21">
      <c r="A1" s="1" t="s">
        <v>0</v>
      </c>
      <c r="B1" s="4" t="s">
        <v>2</v>
      </c>
      <c r="C1" s="5" t="s">
        <v>3</v>
      </c>
      <c r="D1" s="5" t="s">
        <v>4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>
      <c r="A2" s="7">
        <v>42096</v>
      </c>
      <c r="B2" s="9">
        <v>56.68</v>
      </c>
      <c r="C2" t="s">
        <v>9</v>
      </c>
      <c r="D2" s="11" t="s">
        <v>10</v>
      </c>
    </row>
    <row r="3" spans="1:21">
      <c r="A3" s="7">
        <v>42101</v>
      </c>
      <c r="B3" s="9">
        <v>171.02</v>
      </c>
      <c r="C3" s="11" t="s">
        <v>9</v>
      </c>
      <c r="D3" s="11" t="s">
        <v>208</v>
      </c>
    </row>
    <row r="4" spans="1:21">
      <c r="A4" s="7">
        <v>42103</v>
      </c>
      <c r="B4" s="9">
        <v>33.71</v>
      </c>
      <c r="C4" s="11" t="s">
        <v>9</v>
      </c>
      <c r="D4" s="11" t="s">
        <v>34</v>
      </c>
    </row>
    <row r="5" spans="1:21">
      <c r="A5" s="7">
        <v>42109</v>
      </c>
      <c r="B5" s="9">
        <v>61.06</v>
      </c>
      <c r="C5" s="11" t="s">
        <v>9</v>
      </c>
      <c r="D5" s="11" t="s">
        <v>60</v>
      </c>
    </row>
    <row r="6" spans="1:21">
      <c r="A6" s="7">
        <v>42107</v>
      </c>
      <c r="B6" s="9">
        <v>75</v>
      </c>
      <c r="C6" s="11" t="s">
        <v>13</v>
      </c>
      <c r="D6" s="11" t="s">
        <v>209</v>
      </c>
    </row>
    <row r="7" spans="1:21">
      <c r="A7" s="7">
        <v>42123</v>
      </c>
      <c r="B7" s="9">
        <v>75</v>
      </c>
      <c r="C7" s="11" t="s">
        <v>13</v>
      </c>
      <c r="D7" s="11" t="s">
        <v>14</v>
      </c>
    </row>
    <row r="8" spans="1:21">
      <c r="A8" s="7">
        <v>42095</v>
      </c>
      <c r="B8" s="9">
        <v>10</v>
      </c>
      <c r="C8" s="11" t="s">
        <v>61</v>
      </c>
      <c r="D8" s="11"/>
    </row>
    <row r="9" spans="1:21">
      <c r="A9" s="7">
        <v>42104</v>
      </c>
      <c r="B9" s="9">
        <v>6.38</v>
      </c>
      <c r="C9" s="11" t="s">
        <v>61</v>
      </c>
      <c r="D9" s="11" t="s">
        <v>210</v>
      </c>
    </row>
    <row r="10" spans="1:21">
      <c r="A10" s="7">
        <v>42111</v>
      </c>
      <c r="B10" s="9">
        <v>26.41</v>
      </c>
      <c r="C10" s="11" t="s">
        <v>61</v>
      </c>
      <c r="D10" s="11"/>
    </row>
    <row r="11" spans="1:21">
      <c r="A11" s="7">
        <v>42112</v>
      </c>
      <c r="B11" s="9">
        <v>29.21</v>
      </c>
      <c r="C11" s="11" t="s">
        <v>61</v>
      </c>
      <c r="D11" s="11" t="s">
        <v>211</v>
      </c>
    </row>
    <row r="12" spans="1:21">
      <c r="A12" s="7">
        <v>42112</v>
      </c>
      <c r="B12" s="9">
        <f>112.57-60</f>
        <v>52.569999999999993</v>
      </c>
      <c r="C12" s="11" t="s">
        <v>61</v>
      </c>
      <c r="D12" s="11" t="s">
        <v>212</v>
      </c>
    </row>
    <row r="13" spans="1:21">
      <c r="A13" s="7">
        <v>42114</v>
      </c>
      <c r="B13" s="9">
        <v>18.18</v>
      </c>
      <c r="C13" s="11" t="s">
        <v>61</v>
      </c>
      <c r="D13" s="11" t="s">
        <v>213</v>
      </c>
    </row>
    <row r="14" spans="1:21">
      <c r="A14" s="7">
        <v>42096</v>
      </c>
      <c r="B14" s="9">
        <v>250</v>
      </c>
      <c r="C14" s="11" t="s">
        <v>18</v>
      </c>
      <c r="D14" s="11" t="s">
        <v>214</v>
      </c>
    </row>
    <row r="15" spans="1:21">
      <c r="A15" s="7">
        <v>42121</v>
      </c>
      <c r="B15" s="9">
        <v>35</v>
      </c>
      <c r="C15" s="11" t="s">
        <v>18</v>
      </c>
      <c r="D15" s="11" t="s">
        <v>215</v>
      </c>
    </row>
    <row r="16" spans="1:21">
      <c r="A16" s="7">
        <v>42097</v>
      </c>
      <c r="B16" s="9">
        <f>2.17+1.62</f>
        <v>3.79</v>
      </c>
      <c r="C16" s="11" t="s">
        <v>32</v>
      </c>
      <c r="D16" s="11" t="s">
        <v>33</v>
      </c>
    </row>
    <row r="17" spans="1:4">
      <c r="A17" s="7">
        <v>42099</v>
      </c>
      <c r="B17" s="9">
        <v>3.25</v>
      </c>
      <c r="C17" s="11" t="s">
        <v>32</v>
      </c>
      <c r="D17" s="11" t="s">
        <v>33</v>
      </c>
    </row>
    <row r="18" spans="1:4">
      <c r="A18" s="7">
        <v>42101</v>
      </c>
      <c r="B18" s="9">
        <v>1.62</v>
      </c>
      <c r="C18" s="11" t="s">
        <v>32</v>
      </c>
      <c r="D18" s="11" t="s">
        <v>33</v>
      </c>
    </row>
    <row r="19" spans="1:4">
      <c r="A19" s="7">
        <v>42101</v>
      </c>
      <c r="B19" s="9">
        <v>4.87</v>
      </c>
      <c r="C19" s="11" t="s">
        <v>32</v>
      </c>
      <c r="D19" s="11" t="s">
        <v>33</v>
      </c>
    </row>
    <row r="20" spans="1:4">
      <c r="A20" s="7">
        <v>42107</v>
      </c>
      <c r="B20" s="23">
        <f t="shared" ref="B20:B21" si="0">1.62*2</f>
        <v>3.24</v>
      </c>
      <c r="C20" s="11" t="s">
        <v>32</v>
      </c>
      <c r="D20" s="11" t="s">
        <v>216</v>
      </c>
    </row>
    <row r="21" spans="1:4">
      <c r="A21" s="7">
        <v>42107</v>
      </c>
      <c r="B21" s="23">
        <f t="shared" si="0"/>
        <v>3.24</v>
      </c>
      <c r="C21" s="11" t="s">
        <v>32</v>
      </c>
      <c r="D21" s="11" t="s">
        <v>33</v>
      </c>
    </row>
    <row r="22" spans="1:4">
      <c r="A22" s="7">
        <v>42110</v>
      </c>
      <c r="B22" s="9">
        <v>1.62</v>
      </c>
      <c r="C22" s="11" t="s">
        <v>32</v>
      </c>
      <c r="D22" s="11" t="s">
        <v>33</v>
      </c>
    </row>
    <row r="23" spans="1:4">
      <c r="A23" s="7">
        <v>42112</v>
      </c>
      <c r="B23" s="9">
        <v>4.87</v>
      </c>
      <c r="C23" s="11" t="s">
        <v>32</v>
      </c>
      <c r="D23" s="11" t="s">
        <v>33</v>
      </c>
    </row>
    <row r="24" spans="1:4">
      <c r="A24" s="7">
        <v>42113</v>
      </c>
      <c r="B24" s="9">
        <v>8.65</v>
      </c>
      <c r="C24" s="11" t="s">
        <v>32</v>
      </c>
      <c r="D24" s="11" t="s">
        <v>38</v>
      </c>
    </row>
    <row r="25" spans="1:4">
      <c r="A25" s="7">
        <v>42115</v>
      </c>
      <c r="B25" s="9">
        <v>1.62</v>
      </c>
      <c r="C25" s="11" t="s">
        <v>32</v>
      </c>
      <c r="D25" s="11" t="s">
        <v>33</v>
      </c>
    </row>
    <row r="26" spans="1:4">
      <c r="A26" s="7">
        <v>42119</v>
      </c>
      <c r="B26" s="9">
        <v>2.71</v>
      </c>
      <c r="C26" s="11" t="s">
        <v>32</v>
      </c>
      <c r="D26" s="11" t="s">
        <v>33</v>
      </c>
    </row>
    <row r="27" spans="1:4">
      <c r="A27" s="7">
        <v>42097</v>
      </c>
      <c r="B27" s="9">
        <v>28.24</v>
      </c>
      <c r="C27" s="11" t="s">
        <v>39</v>
      </c>
      <c r="D27" s="11" t="s">
        <v>181</v>
      </c>
    </row>
    <row r="28" spans="1:4">
      <c r="A28" s="7">
        <v>42101</v>
      </c>
      <c r="B28" s="9">
        <v>23.56</v>
      </c>
      <c r="C28" s="11" t="s">
        <v>39</v>
      </c>
      <c r="D28" s="11" t="s">
        <v>40</v>
      </c>
    </row>
    <row r="29" spans="1:4">
      <c r="A29" s="7">
        <v>42112</v>
      </c>
      <c r="B29" s="9">
        <v>6.58</v>
      </c>
      <c r="C29" s="11" t="s">
        <v>39</v>
      </c>
      <c r="D29" s="11" t="s">
        <v>40</v>
      </c>
    </row>
    <row r="30" spans="1:4">
      <c r="A30" s="7">
        <v>42113</v>
      </c>
      <c r="B30" s="9">
        <v>10</v>
      </c>
      <c r="C30" s="11" t="s">
        <v>39</v>
      </c>
      <c r="D30" s="11" t="s">
        <v>43</v>
      </c>
    </row>
    <row r="31" spans="1:4">
      <c r="A31" s="7">
        <v>42115</v>
      </c>
      <c r="B31" s="9">
        <v>28.56</v>
      </c>
      <c r="C31" s="11" t="s">
        <v>39</v>
      </c>
      <c r="D31" s="11" t="s">
        <v>43</v>
      </c>
    </row>
    <row r="32" spans="1:4">
      <c r="A32" s="7">
        <v>42116</v>
      </c>
      <c r="B32" s="9">
        <v>23.63</v>
      </c>
      <c r="C32" s="11" t="s">
        <v>39</v>
      </c>
      <c r="D32" s="11" t="s">
        <v>40</v>
      </c>
    </row>
    <row r="33" spans="1:4">
      <c r="A33" s="7">
        <v>42121</v>
      </c>
      <c r="B33" s="9">
        <v>20</v>
      </c>
      <c r="C33" s="11" t="s">
        <v>39</v>
      </c>
      <c r="D33" s="11" t="s">
        <v>43</v>
      </c>
    </row>
    <row r="34" spans="1:4">
      <c r="A34" s="7">
        <v>42123</v>
      </c>
      <c r="B34" s="9">
        <v>20.02</v>
      </c>
      <c r="C34" s="11" t="s">
        <v>39</v>
      </c>
      <c r="D34" s="11" t="s">
        <v>40</v>
      </c>
    </row>
    <row r="35" spans="1:4">
      <c r="A35" s="7">
        <v>42095</v>
      </c>
      <c r="B35" s="9">
        <v>5.5</v>
      </c>
      <c r="C35" s="11" t="s">
        <v>57</v>
      </c>
      <c r="D35" s="11" t="s">
        <v>217</v>
      </c>
    </row>
    <row r="36" spans="1:4">
      <c r="A36" s="7">
        <v>42095</v>
      </c>
      <c r="B36" s="9">
        <f>63.83-10</f>
        <v>53.83</v>
      </c>
      <c r="C36" s="11" t="s">
        <v>57</v>
      </c>
      <c r="D36" s="11" t="s">
        <v>73</v>
      </c>
    </row>
    <row r="37" spans="1:4">
      <c r="A37" s="101">
        <v>42096</v>
      </c>
      <c r="B37" s="102">
        <v>6.24</v>
      </c>
      <c r="C37" s="103" t="s">
        <v>57</v>
      </c>
      <c r="D37" s="103" t="s">
        <v>73</v>
      </c>
    </row>
    <row r="38" spans="1:4">
      <c r="A38" s="7">
        <v>42096</v>
      </c>
      <c r="B38" s="9">
        <v>4.32</v>
      </c>
      <c r="C38" s="11" t="s">
        <v>57</v>
      </c>
      <c r="D38" s="11"/>
    </row>
    <row r="39" spans="1:4">
      <c r="A39" s="7">
        <v>42097</v>
      </c>
      <c r="B39" s="9">
        <v>68.489999999999995</v>
      </c>
      <c r="C39" s="11" t="s">
        <v>57</v>
      </c>
      <c r="D39" s="11" t="s">
        <v>58</v>
      </c>
    </row>
    <row r="40" spans="1:4">
      <c r="A40" s="7">
        <v>42100</v>
      </c>
      <c r="B40" s="9">
        <v>53.66</v>
      </c>
      <c r="C40" s="11" t="s">
        <v>57</v>
      </c>
      <c r="D40" s="11" t="s">
        <v>73</v>
      </c>
    </row>
    <row r="41" spans="1:4">
      <c r="A41" s="7">
        <v>42101</v>
      </c>
      <c r="B41" s="9">
        <v>2.7</v>
      </c>
      <c r="C41" s="11" t="s">
        <v>57</v>
      </c>
      <c r="D41" s="11" t="s">
        <v>95</v>
      </c>
    </row>
    <row r="42" spans="1:4">
      <c r="A42" s="7">
        <v>42101</v>
      </c>
      <c r="B42" s="9">
        <v>7.52</v>
      </c>
      <c r="C42" s="11" t="s">
        <v>57</v>
      </c>
      <c r="D42" s="11"/>
    </row>
    <row r="43" spans="1:4">
      <c r="A43" s="7">
        <v>42101</v>
      </c>
      <c r="B43" s="9">
        <v>38.799999999999997</v>
      </c>
      <c r="C43" s="11" t="s">
        <v>57</v>
      </c>
      <c r="D43" s="11" t="s">
        <v>73</v>
      </c>
    </row>
    <row r="44" spans="1:4">
      <c r="A44" s="7">
        <v>42102</v>
      </c>
      <c r="B44" s="9">
        <v>16</v>
      </c>
      <c r="C44" s="11" t="s">
        <v>57</v>
      </c>
      <c r="D44" s="11" t="s">
        <v>62</v>
      </c>
    </row>
    <row r="45" spans="1:4">
      <c r="A45" s="7">
        <v>42102</v>
      </c>
      <c r="B45" s="9">
        <v>18</v>
      </c>
      <c r="C45" s="11" t="s">
        <v>57</v>
      </c>
      <c r="D45" s="11" t="s">
        <v>218</v>
      </c>
    </row>
    <row r="46" spans="1:4">
      <c r="A46" s="7">
        <v>42103</v>
      </c>
      <c r="B46" s="9">
        <v>4.32</v>
      </c>
      <c r="C46" s="11" t="s">
        <v>57</v>
      </c>
      <c r="D46" s="11"/>
    </row>
    <row r="47" spans="1:4">
      <c r="A47" s="7">
        <v>42104</v>
      </c>
      <c r="B47" s="9">
        <v>42.7</v>
      </c>
      <c r="C47" s="11" t="s">
        <v>57</v>
      </c>
      <c r="D47" s="11" t="s">
        <v>219</v>
      </c>
    </row>
    <row r="48" spans="1:4">
      <c r="A48" s="7">
        <v>42105</v>
      </c>
      <c r="B48" s="9">
        <v>7.78</v>
      </c>
      <c r="C48" s="11" t="s">
        <v>57</v>
      </c>
      <c r="D48" s="11" t="s">
        <v>58</v>
      </c>
    </row>
    <row r="49" spans="1:4">
      <c r="A49" s="7">
        <v>42105</v>
      </c>
      <c r="B49" s="9">
        <v>154</v>
      </c>
      <c r="C49" s="11" t="s">
        <v>57</v>
      </c>
      <c r="D49" s="11" t="s">
        <v>220</v>
      </c>
    </row>
    <row r="50" spans="1:4">
      <c r="A50" s="7">
        <v>42105</v>
      </c>
      <c r="B50" s="9">
        <v>6.95</v>
      </c>
      <c r="C50" s="11" t="s">
        <v>57</v>
      </c>
      <c r="D50" s="11" t="s">
        <v>73</v>
      </c>
    </row>
    <row r="51" spans="1:4">
      <c r="A51" s="7">
        <v>42106</v>
      </c>
      <c r="B51" s="9">
        <v>3.01</v>
      </c>
      <c r="C51" s="11" t="s">
        <v>57</v>
      </c>
      <c r="D51" s="11" t="s">
        <v>221</v>
      </c>
    </row>
    <row r="52" spans="1:4">
      <c r="A52" s="7">
        <v>42108</v>
      </c>
      <c r="B52" s="9">
        <v>1.5</v>
      </c>
      <c r="C52" s="11" t="s">
        <v>57</v>
      </c>
      <c r="D52" s="11" t="s">
        <v>222</v>
      </c>
    </row>
    <row r="53" spans="1:4">
      <c r="A53" s="7">
        <v>42109</v>
      </c>
      <c r="B53" s="9">
        <v>52.45</v>
      </c>
      <c r="C53" s="11" t="s">
        <v>57</v>
      </c>
      <c r="D53" s="11" t="s">
        <v>73</v>
      </c>
    </row>
    <row r="54" spans="1:4">
      <c r="A54" s="7">
        <v>42111</v>
      </c>
      <c r="B54" s="9">
        <v>15.58</v>
      </c>
      <c r="C54" s="11" t="s">
        <v>57</v>
      </c>
      <c r="D54" s="11" t="s">
        <v>62</v>
      </c>
    </row>
    <row r="55" spans="1:4">
      <c r="A55" s="7">
        <v>42112</v>
      </c>
      <c r="B55" s="9">
        <v>6.26</v>
      </c>
      <c r="C55" s="11" t="s">
        <v>57</v>
      </c>
      <c r="D55" s="11"/>
    </row>
    <row r="56" spans="1:4">
      <c r="A56" s="7">
        <v>42113</v>
      </c>
      <c r="B56" s="9">
        <v>5.85</v>
      </c>
      <c r="C56" s="11" t="s">
        <v>57</v>
      </c>
      <c r="D56" s="11" t="s">
        <v>58</v>
      </c>
    </row>
    <row r="57" spans="1:4">
      <c r="A57" s="7">
        <v>42114</v>
      </c>
      <c r="B57" s="9">
        <v>75.73</v>
      </c>
      <c r="C57" s="11" t="s">
        <v>57</v>
      </c>
      <c r="D57" s="11" t="s">
        <v>58</v>
      </c>
    </row>
    <row r="58" spans="1:4">
      <c r="A58" s="7">
        <v>42115</v>
      </c>
      <c r="B58" s="9">
        <v>5.41</v>
      </c>
      <c r="C58" s="11" t="s">
        <v>57</v>
      </c>
      <c r="D58" s="11" t="s">
        <v>223</v>
      </c>
    </row>
    <row r="59" spans="1:4">
      <c r="A59" s="7">
        <v>42117</v>
      </c>
      <c r="B59" s="9">
        <v>1.4</v>
      </c>
      <c r="C59" s="11" t="s">
        <v>57</v>
      </c>
      <c r="D59" s="11" t="s">
        <v>99</v>
      </c>
    </row>
    <row r="60" spans="1:4">
      <c r="A60" s="7">
        <v>42118</v>
      </c>
      <c r="B60" s="9">
        <v>15.3</v>
      </c>
      <c r="C60" s="11" t="s">
        <v>57</v>
      </c>
      <c r="D60" s="11" t="s">
        <v>58</v>
      </c>
    </row>
    <row r="61" spans="1:4">
      <c r="A61" s="7">
        <v>42119</v>
      </c>
      <c r="B61" s="9">
        <v>40.799999999999997</v>
      </c>
      <c r="C61" s="11" t="s">
        <v>57</v>
      </c>
      <c r="D61" s="11" t="s">
        <v>58</v>
      </c>
    </row>
    <row r="62" spans="1:4">
      <c r="A62" s="7">
        <v>42121</v>
      </c>
      <c r="B62" s="9">
        <v>9.94</v>
      </c>
      <c r="C62" s="11" t="s">
        <v>57</v>
      </c>
      <c r="D62" s="11" t="s">
        <v>73</v>
      </c>
    </row>
    <row r="63" spans="1:4">
      <c r="A63" s="7">
        <v>42121</v>
      </c>
      <c r="B63" s="9">
        <v>32.99</v>
      </c>
      <c r="C63" s="11" t="s">
        <v>57</v>
      </c>
      <c r="D63" s="11" t="s">
        <v>224</v>
      </c>
    </row>
    <row r="64" spans="1:4">
      <c r="A64" s="7">
        <v>42122</v>
      </c>
      <c r="B64" s="9">
        <v>19.86</v>
      </c>
      <c r="C64" s="11" t="s">
        <v>57</v>
      </c>
      <c r="D64" s="11" t="s">
        <v>73</v>
      </c>
    </row>
    <row r="65" spans="1:4">
      <c r="A65" s="7">
        <v>42122</v>
      </c>
      <c r="B65" s="9">
        <v>3.23</v>
      </c>
      <c r="C65" s="11" t="s">
        <v>57</v>
      </c>
      <c r="D65" s="11" t="s">
        <v>95</v>
      </c>
    </row>
    <row r="66" spans="1:4">
      <c r="A66" s="7">
        <v>42123</v>
      </c>
      <c r="B66" s="9">
        <v>6.5</v>
      </c>
      <c r="C66" s="11" t="s">
        <v>57</v>
      </c>
      <c r="D66" s="11" t="s">
        <v>95</v>
      </c>
    </row>
    <row r="67" spans="1:4">
      <c r="A67" s="7">
        <v>42108</v>
      </c>
      <c r="B67" s="9">
        <v>40.549999999999997</v>
      </c>
      <c r="C67" s="11" t="s">
        <v>89</v>
      </c>
      <c r="D67" s="11"/>
    </row>
    <row r="68" spans="1:4">
      <c r="A68" s="101">
        <v>42108</v>
      </c>
      <c r="B68" s="102">
        <v>0</v>
      </c>
      <c r="C68" s="103" t="s">
        <v>89</v>
      </c>
      <c r="D68" s="103"/>
    </row>
    <row r="69" spans="1:4">
      <c r="A69" s="7">
        <v>42118</v>
      </c>
      <c r="B69" s="9">
        <v>52.33</v>
      </c>
      <c r="C69" s="11" t="s">
        <v>89</v>
      </c>
      <c r="D69" s="11" t="s">
        <v>189</v>
      </c>
    </row>
    <row r="70" spans="1:4">
      <c r="A70" s="7">
        <v>42096</v>
      </c>
      <c r="B70" s="9">
        <v>50.75</v>
      </c>
      <c r="C70" s="11" t="s">
        <v>91</v>
      </c>
      <c r="D70" s="11" t="s">
        <v>225</v>
      </c>
    </row>
    <row r="71" spans="1:4">
      <c r="A71" s="7">
        <v>42101</v>
      </c>
      <c r="B71" s="9">
        <v>150</v>
      </c>
      <c r="C71" s="11" t="s">
        <v>91</v>
      </c>
      <c r="D71" s="11" t="s">
        <v>226</v>
      </c>
    </row>
    <row r="72" spans="1:4">
      <c r="A72" s="7">
        <v>42102</v>
      </c>
      <c r="B72" s="9">
        <v>4.82</v>
      </c>
      <c r="C72" s="11" t="s">
        <v>91</v>
      </c>
      <c r="D72" s="11" t="s">
        <v>227</v>
      </c>
    </row>
    <row r="73" spans="1:4">
      <c r="A73" s="7">
        <v>42107</v>
      </c>
      <c r="B73" s="9">
        <v>3.24</v>
      </c>
      <c r="C73" s="11" t="s">
        <v>91</v>
      </c>
      <c r="D73" s="11" t="s">
        <v>103</v>
      </c>
    </row>
    <row r="74" spans="1:4">
      <c r="A74" s="7">
        <v>42111</v>
      </c>
      <c r="B74" s="9">
        <v>21.64</v>
      </c>
      <c r="C74" s="11" t="s">
        <v>91</v>
      </c>
      <c r="D74" s="11" t="s">
        <v>62</v>
      </c>
    </row>
    <row r="75" spans="1:4">
      <c r="A75" s="7">
        <v>42115</v>
      </c>
      <c r="B75" s="9">
        <v>73.959999999999994</v>
      </c>
      <c r="C75" s="11" t="s">
        <v>91</v>
      </c>
      <c r="D75" s="11" t="s">
        <v>228</v>
      </c>
    </row>
    <row r="76" spans="1:4">
      <c r="A76" s="7">
        <v>42115</v>
      </c>
      <c r="B76" s="9">
        <v>50.81</v>
      </c>
      <c r="C76" s="11" t="s">
        <v>91</v>
      </c>
      <c r="D76" s="11" t="s">
        <v>229</v>
      </c>
    </row>
    <row r="77" spans="1:4">
      <c r="A77" s="7">
        <v>42116</v>
      </c>
      <c r="B77" s="9">
        <v>11.24</v>
      </c>
      <c r="C77" s="11" t="s">
        <v>91</v>
      </c>
      <c r="D77" s="11" t="s">
        <v>230</v>
      </c>
    </row>
    <row r="78" spans="1:4">
      <c r="A78" s="7">
        <v>42118</v>
      </c>
      <c r="B78" s="9">
        <v>3.24</v>
      </c>
      <c r="C78" s="11" t="s">
        <v>91</v>
      </c>
      <c r="D78" s="11" t="s">
        <v>103</v>
      </c>
    </row>
    <row r="79" spans="1:4">
      <c r="A79" s="7">
        <v>42120</v>
      </c>
      <c r="B79" s="9">
        <v>12.05</v>
      </c>
      <c r="C79" s="11" t="s">
        <v>91</v>
      </c>
      <c r="D79" s="11" t="s">
        <v>231</v>
      </c>
    </row>
    <row r="80" spans="1:4">
      <c r="A80" s="7">
        <v>42096</v>
      </c>
      <c r="B80" s="9">
        <v>180.04</v>
      </c>
      <c r="C80" s="11" t="s">
        <v>105</v>
      </c>
      <c r="D80" s="104" t="s">
        <v>232</v>
      </c>
    </row>
    <row r="81" spans="1:4">
      <c r="A81" s="7">
        <v>42096</v>
      </c>
      <c r="B81" s="9">
        <v>146.30000000000001</v>
      </c>
      <c r="C81" s="11" t="s">
        <v>105</v>
      </c>
      <c r="D81" s="11" t="s">
        <v>233</v>
      </c>
    </row>
    <row r="82" spans="1:4">
      <c r="A82" s="7">
        <v>42096</v>
      </c>
      <c r="B82" s="9">
        <v>37.630000000000003</v>
      </c>
      <c r="C82" s="11" t="s">
        <v>105</v>
      </c>
      <c r="D82" s="11" t="s">
        <v>234</v>
      </c>
    </row>
    <row r="83" spans="1:4">
      <c r="A83" s="7">
        <v>42102</v>
      </c>
      <c r="B83" s="9">
        <v>35</v>
      </c>
      <c r="C83" s="11" t="s">
        <v>105</v>
      </c>
      <c r="D83" s="11" t="s">
        <v>235</v>
      </c>
    </row>
    <row r="84" spans="1:4">
      <c r="A84" s="7">
        <v>42104</v>
      </c>
      <c r="B84" s="9">
        <v>1014</v>
      </c>
      <c r="C84" s="11" t="s">
        <v>105</v>
      </c>
      <c r="D84" s="11" t="s">
        <v>236</v>
      </c>
    </row>
    <row r="85" spans="1:4">
      <c r="A85" s="7">
        <v>42095</v>
      </c>
      <c r="B85" s="9">
        <v>31.63</v>
      </c>
      <c r="C85" s="11" t="s">
        <v>109</v>
      </c>
      <c r="D85" s="11" t="s">
        <v>237</v>
      </c>
    </row>
    <row r="86" spans="1:4">
      <c r="A86" s="7">
        <v>42101</v>
      </c>
      <c r="B86" s="9">
        <v>49.4</v>
      </c>
      <c r="C86" s="11" t="s">
        <v>109</v>
      </c>
      <c r="D86" s="11" t="s">
        <v>238</v>
      </c>
    </row>
    <row r="87" spans="1:4">
      <c r="A87" s="7">
        <v>42102</v>
      </c>
      <c r="B87" s="9">
        <v>1.4</v>
      </c>
      <c r="C87" s="11" t="s">
        <v>109</v>
      </c>
      <c r="D87" s="11"/>
    </row>
    <row r="88" spans="1:4">
      <c r="A88" s="7">
        <v>42103</v>
      </c>
      <c r="B88" s="9">
        <v>-60</v>
      </c>
      <c r="C88" s="11" t="s">
        <v>109</v>
      </c>
      <c r="D88" s="11"/>
    </row>
    <row r="89" spans="1:4">
      <c r="A89" s="7">
        <v>42104</v>
      </c>
      <c r="B89" s="9">
        <v>306.32</v>
      </c>
      <c r="C89" s="11" t="s">
        <v>109</v>
      </c>
      <c r="D89" s="11" t="s">
        <v>239</v>
      </c>
    </row>
    <row r="90" spans="1:4">
      <c r="A90" s="7">
        <v>42105</v>
      </c>
      <c r="B90" s="9">
        <v>25</v>
      </c>
      <c r="C90" s="11" t="s">
        <v>109</v>
      </c>
      <c r="D90" s="11"/>
    </row>
    <row r="91" spans="1:4">
      <c r="A91" s="7">
        <v>42105</v>
      </c>
      <c r="B91" s="9">
        <v>20.010000000000002</v>
      </c>
      <c r="C91" s="11" t="s">
        <v>109</v>
      </c>
      <c r="D91" s="11" t="s">
        <v>240</v>
      </c>
    </row>
    <row r="92" spans="1:4">
      <c r="A92" s="7">
        <v>42107</v>
      </c>
      <c r="B92" s="9">
        <v>25.95</v>
      </c>
      <c r="C92" s="11" t="s">
        <v>109</v>
      </c>
      <c r="D92" s="11"/>
    </row>
    <row r="93" spans="1:4">
      <c r="A93" s="7">
        <v>42110</v>
      </c>
      <c r="B93" s="9">
        <v>20</v>
      </c>
      <c r="C93" s="11" t="s">
        <v>109</v>
      </c>
      <c r="D93" s="11" t="s">
        <v>241</v>
      </c>
    </row>
    <row r="94" spans="1:4">
      <c r="A94" s="7">
        <v>42113</v>
      </c>
      <c r="B94" s="9">
        <v>23.76</v>
      </c>
      <c r="C94" s="11" t="s">
        <v>109</v>
      </c>
      <c r="D94" s="11" t="s">
        <v>242</v>
      </c>
    </row>
    <row r="95" spans="1:4">
      <c r="A95" s="7">
        <v>42114</v>
      </c>
      <c r="B95" s="9">
        <v>6.99</v>
      </c>
      <c r="C95" s="11" t="s">
        <v>109</v>
      </c>
      <c r="D95" s="11"/>
    </row>
    <row r="96" spans="1:4">
      <c r="A96" s="7">
        <v>42117</v>
      </c>
      <c r="B96" s="9">
        <v>3.1</v>
      </c>
      <c r="C96" s="11" t="s">
        <v>109</v>
      </c>
      <c r="D96" s="11" t="s">
        <v>243</v>
      </c>
    </row>
    <row r="97" spans="1:4">
      <c r="A97" s="7">
        <v>42122</v>
      </c>
      <c r="B97" s="9">
        <v>95</v>
      </c>
      <c r="C97" s="11" t="s">
        <v>109</v>
      </c>
      <c r="D97" s="11" t="s">
        <v>244</v>
      </c>
    </row>
    <row r="98" spans="1:4">
      <c r="A98" s="7">
        <v>42095</v>
      </c>
      <c r="B98" s="39">
        <v>1865.43</v>
      </c>
      <c r="C98" t="s">
        <v>163</v>
      </c>
      <c r="D98" s="11"/>
    </row>
    <row r="99" spans="1:4">
      <c r="A99" s="7">
        <v>42106</v>
      </c>
      <c r="B99" s="23">
        <f>247.22-40</f>
        <v>207.22</v>
      </c>
      <c r="C99" s="11" t="s">
        <v>129</v>
      </c>
      <c r="D99" s="11"/>
    </row>
    <row r="100" spans="1:4">
      <c r="A100" s="101">
        <v>42097</v>
      </c>
      <c r="B100" s="102">
        <v>125</v>
      </c>
      <c r="C100" s="103" t="s">
        <v>164</v>
      </c>
      <c r="D100" s="103"/>
    </row>
    <row r="101" spans="1:4">
      <c r="A101" s="7">
        <v>42116</v>
      </c>
      <c r="B101" s="9">
        <v>10</v>
      </c>
      <c r="C101" s="11" t="s">
        <v>164</v>
      </c>
      <c r="D101" s="11" t="s">
        <v>245</v>
      </c>
    </row>
    <row r="102" spans="1:4">
      <c r="A102" s="7">
        <v>42122</v>
      </c>
      <c r="B102" s="9">
        <v>26</v>
      </c>
      <c r="C102" s="11" t="s">
        <v>165</v>
      </c>
      <c r="D102" s="11" t="s">
        <v>246</v>
      </c>
    </row>
    <row r="103" spans="1:4">
      <c r="A103" s="42">
        <v>43562</v>
      </c>
      <c r="B103" s="39">
        <v>916.67</v>
      </c>
      <c r="C103" s="13" t="s">
        <v>15</v>
      </c>
      <c r="D103" s="11"/>
    </row>
    <row r="104" spans="1:4">
      <c r="A104" s="7">
        <v>42097</v>
      </c>
      <c r="B104" s="9">
        <v>221.46</v>
      </c>
      <c r="C104" s="11" t="s">
        <v>138</v>
      </c>
      <c r="D104" s="11" t="s">
        <v>247</v>
      </c>
    </row>
    <row r="105" spans="1:4">
      <c r="A105" s="7">
        <v>42121</v>
      </c>
      <c r="B105" s="23">
        <f>-50-100</f>
        <v>-150</v>
      </c>
      <c r="C105" s="11" t="s">
        <v>138</v>
      </c>
      <c r="D105" s="13"/>
    </row>
    <row r="106" spans="1:4">
      <c r="A106" s="7">
        <v>42123</v>
      </c>
      <c r="B106" s="23">
        <f>120-75</f>
        <v>45</v>
      </c>
      <c r="C106" s="11" t="s">
        <v>138</v>
      </c>
      <c r="D106" s="11" t="s">
        <v>248</v>
      </c>
    </row>
    <row r="107" spans="1:4">
      <c r="A107" s="7">
        <v>42124</v>
      </c>
      <c r="B107" s="9">
        <v>18.53</v>
      </c>
      <c r="C107" s="11" t="s">
        <v>138</v>
      </c>
      <c r="D107" s="11" t="s">
        <v>249</v>
      </c>
    </row>
    <row r="108" spans="1:4">
      <c r="A108" s="7">
        <v>42124</v>
      </c>
      <c r="B108" s="9">
        <v>12.6</v>
      </c>
      <c r="C108" s="11" t="s">
        <v>138</v>
      </c>
      <c r="D108" s="11" t="s">
        <v>250</v>
      </c>
    </row>
    <row r="109" spans="1:4">
      <c r="A109" s="7">
        <v>42124</v>
      </c>
      <c r="B109" s="9">
        <v>19.54</v>
      </c>
      <c r="C109" s="11" t="s">
        <v>138</v>
      </c>
      <c r="D109" s="11" t="s">
        <v>207</v>
      </c>
    </row>
    <row r="110" spans="1:4">
      <c r="A110" s="47"/>
      <c r="B110" s="23"/>
    </row>
    <row r="111" spans="1:4">
      <c r="A111" s="47"/>
      <c r="B111" s="23"/>
    </row>
    <row r="112" spans="1:4">
      <c r="A112" s="47"/>
      <c r="B112" s="23"/>
    </row>
    <row r="113" spans="1:2">
      <c r="A113" s="47"/>
      <c r="B113" s="23"/>
    </row>
    <row r="114" spans="1:2">
      <c r="A114" s="47"/>
      <c r="B114" s="23"/>
    </row>
    <row r="115" spans="1:2">
      <c r="A115" s="47"/>
      <c r="B115" s="23"/>
    </row>
    <row r="116" spans="1:2">
      <c r="A116" s="47"/>
      <c r="B116" s="23"/>
    </row>
    <row r="117" spans="1:2">
      <c r="A117" s="47"/>
      <c r="B117" s="23"/>
    </row>
    <row r="118" spans="1:2">
      <c r="A118" s="47"/>
      <c r="B118" s="23"/>
    </row>
    <row r="119" spans="1:2">
      <c r="A119" s="47"/>
      <c r="B119" s="23"/>
    </row>
    <row r="120" spans="1:2">
      <c r="A120" s="47"/>
      <c r="B120" s="23"/>
    </row>
    <row r="121" spans="1:2">
      <c r="A121" s="47"/>
      <c r="B121" s="23"/>
    </row>
    <row r="122" spans="1:2">
      <c r="A122" s="47"/>
      <c r="B122" s="23"/>
    </row>
    <row r="123" spans="1:2">
      <c r="A123" s="47"/>
      <c r="B123" s="23"/>
    </row>
    <row r="124" spans="1:2">
      <c r="A124" s="47"/>
      <c r="B124" s="23"/>
    </row>
    <row r="125" spans="1:2">
      <c r="A125" s="47"/>
      <c r="B125" s="23"/>
    </row>
    <row r="126" spans="1:2">
      <c r="A126" s="47"/>
      <c r="B126" s="23"/>
    </row>
    <row r="127" spans="1:2">
      <c r="A127" s="47"/>
      <c r="B127" s="23"/>
    </row>
    <row r="128" spans="1:2">
      <c r="A128" s="47"/>
      <c r="B128" s="23"/>
    </row>
    <row r="129" spans="1:2">
      <c r="A129" s="47"/>
      <c r="B129" s="23"/>
    </row>
    <row r="130" spans="1:2">
      <c r="A130" s="47"/>
      <c r="B130" s="23"/>
    </row>
    <row r="131" spans="1:2">
      <c r="A131" s="47"/>
      <c r="B131" s="23"/>
    </row>
    <row r="132" spans="1:2">
      <c r="A132" s="47"/>
      <c r="B132" s="23"/>
    </row>
    <row r="133" spans="1:2">
      <c r="A133" s="47"/>
      <c r="B133" s="23"/>
    </row>
    <row r="134" spans="1:2">
      <c r="A134" s="47"/>
      <c r="B134" s="23"/>
    </row>
    <row r="135" spans="1:2">
      <c r="A135" s="47"/>
      <c r="B135" s="23"/>
    </row>
    <row r="136" spans="1:2">
      <c r="A136" s="47"/>
      <c r="B136" s="23"/>
    </row>
    <row r="137" spans="1:2">
      <c r="A137" s="47"/>
      <c r="B137" s="23"/>
    </row>
    <row r="138" spans="1:2">
      <c r="A138" s="47"/>
      <c r="B138" s="23"/>
    </row>
    <row r="139" spans="1:2">
      <c r="A139" s="47"/>
      <c r="B139" s="23"/>
    </row>
    <row r="140" spans="1:2">
      <c r="A140" s="47"/>
      <c r="B140" s="23"/>
    </row>
    <row r="141" spans="1:2">
      <c r="A141" s="47"/>
      <c r="B141" s="23"/>
    </row>
    <row r="142" spans="1:2">
      <c r="A142" s="47"/>
      <c r="B142" s="23"/>
    </row>
    <row r="143" spans="1:2">
      <c r="A143" s="47"/>
      <c r="B143" s="23"/>
    </row>
    <row r="144" spans="1:2">
      <c r="A144" s="47"/>
      <c r="B144" s="23"/>
    </row>
    <row r="145" spans="1:2">
      <c r="A145" s="47"/>
      <c r="B145" s="23"/>
    </row>
    <row r="146" spans="1:2">
      <c r="A146" s="47"/>
      <c r="B146" s="23"/>
    </row>
    <row r="147" spans="1:2">
      <c r="A147" s="47"/>
      <c r="B147" s="23"/>
    </row>
    <row r="148" spans="1:2">
      <c r="A148" s="47"/>
      <c r="B148" s="23"/>
    </row>
    <row r="149" spans="1:2">
      <c r="A149" s="47"/>
      <c r="B149" s="23"/>
    </row>
    <row r="150" spans="1:2">
      <c r="A150" s="47"/>
      <c r="B150" s="23"/>
    </row>
    <row r="151" spans="1:2">
      <c r="A151" s="47"/>
      <c r="B151" s="23"/>
    </row>
    <row r="152" spans="1:2">
      <c r="A152" s="47"/>
      <c r="B152" s="23"/>
    </row>
    <row r="153" spans="1:2">
      <c r="A153" s="47"/>
      <c r="B153" s="23"/>
    </row>
    <row r="154" spans="1:2">
      <c r="A154" s="47"/>
      <c r="B154" s="23"/>
    </row>
    <row r="155" spans="1:2">
      <c r="A155" s="47"/>
      <c r="B155" s="23"/>
    </row>
    <row r="156" spans="1:2">
      <c r="A156" s="47"/>
      <c r="B156" s="23"/>
    </row>
    <row r="157" spans="1:2">
      <c r="A157" s="47"/>
      <c r="B157" s="23"/>
    </row>
    <row r="158" spans="1:2">
      <c r="A158" s="47"/>
      <c r="B158" s="23"/>
    </row>
    <row r="159" spans="1:2">
      <c r="A159" s="47"/>
      <c r="B159" s="23"/>
    </row>
    <row r="160" spans="1:2">
      <c r="A160" s="47"/>
      <c r="B160" s="23"/>
    </row>
    <row r="161" spans="1:2">
      <c r="A161" s="47"/>
      <c r="B161" s="23"/>
    </row>
    <row r="162" spans="1:2">
      <c r="A162" s="47"/>
      <c r="B162" s="23"/>
    </row>
    <row r="163" spans="1:2">
      <c r="A163" s="47"/>
      <c r="B163" s="23"/>
    </row>
    <row r="164" spans="1:2">
      <c r="A164" s="47"/>
      <c r="B164" s="23"/>
    </row>
    <row r="165" spans="1:2">
      <c r="A165" s="47"/>
      <c r="B165" s="23"/>
    </row>
    <row r="166" spans="1:2">
      <c r="A166" s="47"/>
      <c r="B166" s="23"/>
    </row>
    <row r="167" spans="1:2">
      <c r="A167" s="47"/>
      <c r="B167" s="23"/>
    </row>
    <row r="168" spans="1:2">
      <c r="A168" s="47"/>
      <c r="B168" s="23"/>
    </row>
    <row r="169" spans="1:2">
      <c r="A169" s="47"/>
      <c r="B169" s="23"/>
    </row>
    <row r="170" spans="1:2">
      <c r="A170" s="47"/>
      <c r="B170" s="23"/>
    </row>
    <row r="171" spans="1:2">
      <c r="A171" s="47"/>
      <c r="B171" s="23"/>
    </row>
    <row r="172" spans="1:2">
      <c r="A172" s="47"/>
      <c r="B172" s="23"/>
    </row>
    <row r="173" spans="1:2">
      <c r="A173" s="47"/>
      <c r="B173" s="23"/>
    </row>
    <row r="174" spans="1:2">
      <c r="A174" s="47"/>
      <c r="B174" s="23"/>
    </row>
    <row r="175" spans="1:2">
      <c r="A175" s="47"/>
      <c r="B175" s="23"/>
    </row>
    <row r="176" spans="1:2">
      <c r="A176" s="47"/>
      <c r="B176" s="23"/>
    </row>
    <row r="177" spans="1:2">
      <c r="A177" s="47"/>
      <c r="B177" s="23"/>
    </row>
    <row r="178" spans="1:2">
      <c r="A178" s="47"/>
      <c r="B178" s="23"/>
    </row>
    <row r="179" spans="1:2">
      <c r="A179" s="47"/>
      <c r="B179" s="23"/>
    </row>
    <row r="180" spans="1:2">
      <c r="A180" s="47"/>
      <c r="B180" s="23"/>
    </row>
    <row r="181" spans="1:2">
      <c r="A181" s="47"/>
      <c r="B181" s="23"/>
    </row>
    <row r="182" spans="1:2">
      <c r="A182" s="47"/>
      <c r="B182" s="23"/>
    </row>
    <row r="183" spans="1:2">
      <c r="A183" s="47"/>
      <c r="B183" s="23"/>
    </row>
    <row r="184" spans="1:2">
      <c r="A184" s="47"/>
      <c r="B184" s="23"/>
    </row>
    <row r="185" spans="1:2">
      <c r="A185" s="47"/>
      <c r="B185" s="23"/>
    </row>
    <row r="186" spans="1:2">
      <c r="A186" s="47"/>
      <c r="B186" s="23"/>
    </row>
    <row r="187" spans="1:2">
      <c r="A187" s="47"/>
      <c r="B187" s="23"/>
    </row>
    <row r="188" spans="1:2">
      <c r="A188" s="47"/>
      <c r="B188" s="23"/>
    </row>
    <row r="189" spans="1:2">
      <c r="A189" s="47"/>
      <c r="B189" s="23"/>
    </row>
    <row r="190" spans="1:2">
      <c r="A190" s="47"/>
      <c r="B190" s="23"/>
    </row>
    <row r="191" spans="1:2">
      <c r="A191" s="47"/>
      <c r="B191" s="23"/>
    </row>
    <row r="192" spans="1:2">
      <c r="A192" s="47"/>
      <c r="B192" s="23"/>
    </row>
    <row r="193" spans="1:2">
      <c r="A193" s="47"/>
      <c r="B193" s="23"/>
    </row>
    <row r="194" spans="1:2">
      <c r="A194" s="47"/>
      <c r="B194" s="23"/>
    </row>
    <row r="195" spans="1:2">
      <c r="A195" s="47"/>
      <c r="B195" s="23"/>
    </row>
    <row r="196" spans="1:2">
      <c r="A196" s="47"/>
      <c r="B196" s="23"/>
    </row>
    <row r="197" spans="1:2">
      <c r="A197" s="47"/>
      <c r="B197" s="23"/>
    </row>
    <row r="198" spans="1:2">
      <c r="A198" s="47"/>
      <c r="B198" s="23"/>
    </row>
    <row r="199" spans="1:2">
      <c r="A199" s="47"/>
      <c r="B199" s="23"/>
    </row>
    <row r="200" spans="1:2">
      <c r="A200" s="47"/>
      <c r="B200" s="23"/>
    </row>
    <row r="201" spans="1:2">
      <c r="A201" s="47"/>
      <c r="B201" s="23"/>
    </row>
    <row r="202" spans="1:2">
      <c r="A202" s="47"/>
      <c r="B202" s="23"/>
    </row>
    <row r="203" spans="1:2">
      <c r="A203" s="47"/>
      <c r="B203" s="23"/>
    </row>
    <row r="204" spans="1:2">
      <c r="A204" s="47"/>
      <c r="B204" s="23"/>
    </row>
    <row r="205" spans="1:2">
      <c r="A205" s="47"/>
      <c r="B205" s="23"/>
    </row>
    <row r="206" spans="1:2">
      <c r="A206" s="47"/>
      <c r="B206" s="23"/>
    </row>
    <row r="207" spans="1:2">
      <c r="A207" s="47"/>
      <c r="B207" s="23"/>
    </row>
    <row r="208" spans="1:2">
      <c r="A208" s="47"/>
      <c r="B208" s="23"/>
    </row>
    <row r="209" spans="1:2">
      <c r="A209" s="47"/>
      <c r="B209" s="23"/>
    </row>
    <row r="210" spans="1:2">
      <c r="A210" s="47"/>
      <c r="B210" s="23"/>
    </row>
    <row r="211" spans="1:2">
      <c r="A211" s="47"/>
      <c r="B211" s="23"/>
    </row>
    <row r="212" spans="1:2">
      <c r="A212" s="47"/>
      <c r="B212" s="23"/>
    </row>
    <row r="213" spans="1:2">
      <c r="A213" s="47"/>
      <c r="B213" s="23"/>
    </row>
    <row r="214" spans="1:2">
      <c r="A214" s="47"/>
      <c r="B214" s="23"/>
    </row>
    <row r="215" spans="1:2">
      <c r="A215" s="47"/>
      <c r="B215" s="23"/>
    </row>
    <row r="216" spans="1:2">
      <c r="A216" s="47"/>
      <c r="B216" s="23"/>
    </row>
    <row r="217" spans="1:2">
      <c r="A217" s="47"/>
      <c r="B217" s="23"/>
    </row>
    <row r="218" spans="1:2">
      <c r="A218" s="47"/>
      <c r="B218" s="23"/>
    </row>
    <row r="219" spans="1:2">
      <c r="A219" s="47"/>
      <c r="B219" s="23"/>
    </row>
    <row r="220" spans="1:2">
      <c r="A220" s="47"/>
      <c r="B220" s="23"/>
    </row>
    <row r="221" spans="1:2">
      <c r="A221" s="47"/>
      <c r="B221" s="23"/>
    </row>
    <row r="222" spans="1:2">
      <c r="A222" s="47"/>
      <c r="B222" s="23"/>
    </row>
    <row r="223" spans="1:2">
      <c r="A223" s="47"/>
      <c r="B223" s="23"/>
    </row>
    <row r="224" spans="1:2">
      <c r="A224" s="47"/>
      <c r="B224" s="23"/>
    </row>
    <row r="225" spans="1:2">
      <c r="A225" s="47"/>
      <c r="B225" s="23"/>
    </row>
    <row r="226" spans="1:2">
      <c r="A226" s="47"/>
      <c r="B226" s="23"/>
    </row>
    <row r="227" spans="1:2">
      <c r="A227" s="47"/>
      <c r="B227" s="23"/>
    </row>
    <row r="228" spans="1:2">
      <c r="A228" s="47"/>
      <c r="B228" s="23"/>
    </row>
    <row r="229" spans="1:2">
      <c r="A229" s="47"/>
      <c r="B229" s="23"/>
    </row>
    <row r="230" spans="1:2">
      <c r="A230" s="47"/>
      <c r="B230" s="23"/>
    </row>
    <row r="231" spans="1:2">
      <c r="A231" s="47"/>
      <c r="B231" s="23"/>
    </row>
    <row r="232" spans="1:2">
      <c r="A232" s="47"/>
      <c r="B232" s="23"/>
    </row>
    <row r="233" spans="1:2">
      <c r="A233" s="47"/>
      <c r="B233" s="23"/>
    </row>
    <row r="234" spans="1:2">
      <c r="A234" s="47"/>
      <c r="B234" s="23"/>
    </row>
    <row r="235" spans="1:2">
      <c r="A235" s="47"/>
      <c r="B235" s="23"/>
    </row>
    <row r="236" spans="1:2">
      <c r="A236" s="47"/>
      <c r="B236" s="23"/>
    </row>
    <row r="237" spans="1:2">
      <c r="A237" s="47"/>
      <c r="B237" s="23"/>
    </row>
    <row r="238" spans="1:2">
      <c r="A238" s="47"/>
      <c r="B238" s="23"/>
    </row>
    <row r="239" spans="1:2">
      <c r="A239" s="47"/>
      <c r="B239" s="23"/>
    </row>
    <row r="240" spans="1:2">
      <c r="A240" s="47"/>
      <c r="B240" s="23"/>
    </row>
    <row r="241" spans="1:2">
      <c r="A241" s="47"/>
      <c r="B241" s="23"/>
    </row>
    <row r="242" spans="1:2">
      <c r="A242" s="47"/>
      <c r="B242" s="23"/>
    </row>
    <row r="243" spans="1:2">
      <c r="A243" s="47"/>
      <c r="B243" s="23"/>
    </row>
    <row r="244" spans="1:2">
      <c r="A244" s="47"/>
      <c r="B244" s="23"/>
    </row>
    <row r="245" spans="1:2">
      <c r="A245" s="47"/>
      <c r="B245" s="23"/>
    </row>
    <row r="246" spans="1:2">
      <c r="A246" s="47"/>
      <c r="B246" s="23"/>
    </row>
    <row r="247" spans="1:2">
      <c r="A247" s="47"/>
      <c r="B247" s="23"/>
    </row>
    <row r="248" spans="1:2">
      <c r="A248" s="47"/>
      <c r="B248" s="23"/>
    </row>
    <row r="249" spans="1:2">
      <c r="A249" s="47"/>
      <c r="B249" s="23"/>
    </row>
    <row r="250" spans="1:2">
      <c r="A250" s="47"/>
      <c r="B250" s="23"/>
    </row>
    <row r="251" spans="1:2">
      <c r="A251" s="47"/>
      <c r="B251" s="23"/>
    </row>
    <row r="252" spans="1:2">
      <c r="A252" s="47"/>
      <c r="B252" s="23"/>
    </row>
    <row r="253" spans="1:2">
      <c r="A253" s="47"/>
      <c r="B253" s="23"/>
    </row>
    <row r="254" spans="1:2">
      <c r="A254" s="47"/>
      <c r="B254" s="23"/>
    </row>
    <row r="255" spans="1:2">
      <c r="A255" s="47"/>
      <c r="B255" s="23"/>
    </row>
    <row r="256" spans="1:2">
      <c r="A256" s="47"/>
      <c r="B256" s="23"/>
    </row>
    <row r="257" spans="1:2">
      <c r="A257" s="47"/>
      <c r="B257" s="23"/>
    </row>
    <row r="258" spans="1:2">
      <c r="A258" s="47"/>
      <c r="B258" s="23"/>
    </row>
    <row r="259" spans="1:2">
      <c r="A259" s="47"/>
      <c r="B259" s="23"/>
    </row>
    <row r="260" spans="1:2">
      <c r="A260" s="47"/>
      <c r="B260" s="23"/>
    </row>
    <row r="261" spans="1:2">
      <c r="A261" s="47"/>
      <c r="B261" s="23"/>
    </row>
    <row r="262" spans="1:2">
      <c r="A262" s="47"/>
      <c r="B262" s="23"/>
    </row>
    <row r="263" spans="1:2">
      <c r="A263" s="47"/>
      <c r="B263" s="23"/>
    </row>
    <row r="264" spans="1:2">
      <c r="A264" s="47"/>
      <c r="B264" s="23"/>
    </row>
    <row r="265" spans="1:2">
      <c r="A265" s="47"/>
      <c r="B265" s="23"/>
    </row>
    <row r="266" spans="1:2">
      <c r="A266" s="47"/>
      <c r="B266" s="23"/>
    </row>
    <row r="267" spans="1:2">
      <c r="A267" s="47"/>
      <c r="B267" s="23"/>
    </row>
    <row r="268" spans="1:2">
      <c r="A268" s="47"/>
      <c r="B268" s="23"/>
    </row>
    <row r="269" spans="1:2">
      <c r="A269" s="47"/>
      <c r="B269" s="23"/>
    </row>
    <row r="270" spans="1:2">
      <c r="A270" s="47"/>
      <c r="B270" s="23"/>
    </row>
    <row r="271" spans="1:2">
      <c r="A271" s="47"/>
      <c r="B271" s="23"/>
    </row>
    <row r="272" spans="1:2">
      <c r="A272" s="47"/>
      <c r="B272" s="23"/>
    </row>
    <row r="273" spans="1:2">
      <c r="A273" s="47"/>
      <c r="B273" s="23"/>
    </row>
    <row r="274" spans="1:2">
      <c r="A274" s="47"/>
      <c r="B274" s="23"/>
    </row>
    <row r="275" spans="1:2">
      <c r="A275" s="47"/>
      <c r="B275" s="23"/>
    </row>
    <row r="276" spans="1:2">
      <c r="A276" s="47"/>
      <c r="B276" s="23"/>
    </row>
    <row r="277" spans="1:2">
      <c r="A277" s="47"/>
      <c r="B277" s="23"/>
    </row>
    <row r="278" spans="1:2">
      <c r="A278" s="47"/>
      <c r="B278" s="23"/>
    </row>
    <row r="279" spans="1:2">
      <c r="A279" s="47"/>
      <c r="B279" s="23"/>
    </row>
    <row r="280" spans="1:2">
      <c r="A280" s="47"/>
      <c r="B280" s="23"/>
    </row>
    <row r="281" spans="1:2">
      <c r="A281" s="47"/>
      <c r="B281" s="23"/>
    </row>
    <row r="282" spans="1:2">
      <c r="A282" s="47"/>
      <c r="B282" s="23"/>
    </row>
    <row r="283" spans="1:2">
      <c r="A283" s="47"/>
      <c r="B283" s="23"/>
    </row>
    <row r="284" spans="1:2">
      <c r="A284" s="47"/>
      <c r="B284" s="23"/>
    </row>
    <row r="285" spans="1:2">
      <c r="A285" s="47"/>
      <c r="B285" s="23"/>
    </row>
    <row r="286" spans="1:2">
      <c r="A286" s="47"/>
      <c r="B286" s="23"/>
    </row>
    <row r="287" spans="1:2">
      <c r="A287" s="47"/>
      <c r="B287" s="23"/>
    </row>
    <row r="288" spans="1:2">
      <c r="A288" s="47"/>
      <c r="B288" s="23"/>
    </row>
    <row r="289" spans="1:2">
      <c r="A289" s="47"/>
      <c r="B289" s="23"/>
    </row>
    <row r="290" spans="1:2">
      <c r="A290" s="47"/>
      <c r="B290" s="23"/>
    </row>
    <row r="291" spans="1:2">
      <c r="A291" s="47"/>
      <c r="B291" s="23"/>
    </row>
    <row r="292" spans="1:2">
      <c r="A292" s="47"/>
      <c r="B292" s="23"/>
    </row>
    <row r="293" spans="1:2">
      <c r="A293" s="47"/>
      <c r="B293" s="23"/>
    </row>
    <row r="294" spans="1:2">
      <c r="A294" s="47"/>
      <c r="B294" s="23"/>
    </row>
    <row r="295" spans="1:2">
      <c r="A295" s="47"/>
      <c r="B295" s="23"/>
    </row>
    <row r="296" spans="1:2">
      <c r="A296" s="47"/>
      <c r="B296" s="23"/>
    </row>
    <row r="297" spans="1:2">
      <c r="A297" s="47"/>
      <c r="B297" s="23"/>
    </row>
    <row r="298" spans="1:2">
      <c r="A298" s="47"/>
      <c r="B298" s="23"/>
    </row>
    <row r="299" spans="1:2">
      <c r="A299" s="47"/>
      <c r="B299" s="23"/>
    </row>
    <row r="300" spans="1:2">
      <c r="A300" s="47"/>
      <c r="B300" s="23"/>
    </row>
    <row r="301" spans="1:2">
      <c r="A301" s="47"/>
      <c r="B301" s="23"/>
    </row>
    <row r="302" spans="1:2">
      <c r="A302" s="47"/>
      <c r="B302" s="23"/>
    </row>
    <row r="303" spans="1:2">
      <c r="A303" s="47"/>
      <c r="B303" s="23"/>
    </row>
    <row r="304" spans="1:2">
      <c r="A304" s="47"/>
      <c r="B304" s="23"/>
    </row>
    <row r="305" spans="1:2">
      <c r="A305" s="47"/>
      <c r="B305" s="23"/>
    </row>
    <row r="306" spans="1:2">
      <c r="A306" s="47"/>
      <c r="B306" s="23"/>
    </row>
    <row r="307" spans="1:2">
      <c r="A307" s="47"/>
      <c r="B307" s="23"/>
    </row>
    <row r="308" spans="1:2">
      <c r="A308" s="47"/>
      <c r="B308" s="23"/>
    </row>
    <row r="309" spans="1:2">
      <c r="A309" s="47"/>
      <c r="B309" s="23"/>
    </row>
    <row r="310" spans="1:2">
      <c r="A310" s="47"/>
      <c r="B310" s="23"/>
    </row>
    <row r="311" spans="1:2">
      <c r="A311" s="47"/>
      <c r="B311" s="23"/>
    </row>
    <row r="312" spans="1:2">
      <c r="A312" s="47"/>
      <c r="B312" s="23"/>
    </row>
    <row r="313" spans="1:2">
      <c r="A313" s="47"/>
      <c r="B313" s="23"/>
    </row>
    <row r="314" spans="1:2">
      <c r="A314" s="47"/>
      <c r="B314" s="23"/>
    </row>
    <row r="315" spans="1:2">
      <c r="A315" s="47"/>
      <c r="B315" s="23"/>
    </row>
    <row r="316" spans="1:2">
      <c r="A316" s="47"/>
      <c r="B316" s="23"/>
    </row>
    <row r="317" spans="1:2">
      <c r="A317" s="47"/>
      <c r="B317" s="23"/>
    </row>
    <row r="318" spans="1:2">
      <c r="A318" s="47"/>
      <c r="B318" s="23"/>
    </row>
    <row r="319" spans="1:2">
      <c r="A319" s="47"/>
      <c r="B319" s="23"/>
    </row>
    <row r="320" spans="1:2">
      <c r="A320" s="47"/>
      <c r="B320" s="23"/>
    </row>
    <row r="321" spans="1:2">
      <c r="A321" s="47"/>
      <c r="B321" s="23"/>
    </row>
    <row r="322" spans="1:2">
      <c r="A322" s="47"/>
      <c r="B322" s="23"/>
    </row>
    <row r="323" spans="1:2">
      <c r="A323" s="47"/>
      <c r="B323" s="23"/>
    </row>
    <row r="324" spans="1:2">
      <c r="A324" s="47"/>
      <c r="B324" s="23"/>
    </row>
    <row r="325" spans="1:2">
      <c r="A325" s="47"/>
      <c r="B325" s="23"/>
    </row>
    <row r="326" spans="1:2">
      <c r="A326" s="47"/>
      <c r="B326" s="23"/>
    </row>
    <row r="327" spans="1:2">
      <c r="A327" s="47"/>
      <c r="B327" s="23"/>
    </row>
    <row r="328" spans="1:2">
      <c r="A328" s="47"/>
      <c r="B328" s="23"/>
    </row>
    <row r="329" spans="1:2">
      <c r="A329" s="47"/>
      <c r="B329" s="23"/>
    </row>
    <row r="330" spans="1:2">
      <c r="A330" s="47"/>
      <c r="B330" s="23"/>
    </row>
    <row r="331" spans="1:2">
      <c r="A331" s="47"/>
      <c r="B331" s="23"/>
    </row>
    <row r="332" spans="1:2">
      <c r="A332" s="47"/>
      <c r="B332" s="23"/>
    </row>
    <row r="333" spans="1:2">
      <c r="A333" s="47"/>
      <c r="B333" s="23"/>
    </row>
    <row r="334" spans="1:2">
      <c r="A334" s="47"/>
      <c r="B334" s="23"/>
    </row>
    <row r="335" spans="1:2">
      <c r="A335" s="47"/>
      <c r="B335" s="23"/>
    </row>
    <row r="336" spans="1:2">
      <c r="A336" s="47"/>
      <c r="B336" s="23"/>
    </row>
    <row r="337" spans="1:2">
      <c r="A337" s="47"/>
      <c r="B337" s="23"/>
    </row>
    <row r="338" spans="1:2">
      <c r="A338" s="47"/>
      <c r="B338" s="23"/>
    </row>
    <row r="339" spans="1:2">
      <c r="A339" s="47"/>
      <c r="B339" s="23"/>
    </row>
    <row r="340" spans="1:2">
      <c r="A340" s="47"/>
      <c r="B340" s="23"/>
    </row>
    <row r="341" spans="1:2">
      <c r="A341" s="47"/>
      <c r="B341" s="23"/>
    </row>
    <row r="342" spans="1:2">
      <c r="A342" s="47"/>
      <c r="B342" s="23"/>
    </row>
    <row r="343" spans="1:2">
      <c r="A343" s="47"/>
      <c r="B343" s="23"/>
    </row>
    <row r="344" spans="1:2">
      <c r="A344" s="47"/>
      <c r="B344" s="23"/>
    </row>
    <row r="345" spans="1:2">
      <c r="A345" s="47"/>
      <c r="B345" s="23"/>
    </row>
    <row r="346" spans="1:2">
      <c r="A346" s="47"/>
      <c r="B346" s="23"/>
    </row>
    <row r="347" spans="1:2">
      <c r="A347" s="47"/>
      <c r="B347" s="23"/>
    </row>
    <row r="348" spans="1:2">
      <c r="A348" s="47"/>
      <c r="B348" s="23"/>
    </row>
    <row r="349" spans="1:2">
      <c r="A349" s="47"/>
      <c r="B349" s="23"/>
    </row>
    <row r="350" spans="1:2">
      <c r="A350" s="47"/>
      <c r="B350" s="23"/>
    </row>
    <row r="351" spans="1:2">
      <c r="A351" s="47"/>
      <c r="B351" s="23"/>
    </row>
    <row r="352" spans="1:2">
      <c r="A352" s="47"/>
      <c r="B352" s="23"/>
    </row>
    <row r="353" spans="1:2">
      <c r="A353" s="47"/>
      <c r="B353" s="23"/>
    </row>
    <row r="354" spans="1:2">
      <c r="A354" s="47"/>
      <c r="B354" s="23"/>
    </row>
    <row r="355" spans="1:2">
      <c r="A355" s="47"/>
      <c r="B355" s="23"/>
    </row>
    <row r="356" spans="1:2">
      <c r="A356" s="47"/>
      <c r="B356" s="23"/>
    </row>
    <row r="357" spans="1:2">
      <c r="A357" s="47"/>
      <c r="B357" s="23"/>
    </row>
    <row r="358" spans="1:2">
      <c r="A358" s="47"/>
      <c r="B358" s="23"/>
    </row>
    <row r="359" spans="1:2">
      <c r="A359" s="47"/>
      <c r="B359" s="23"/>
    </row>
    <row r="360" spans="1:2">
      <c r="A360" s="47"/>
      <c r="B360" s="23"/>
    </row>
    <row r="361" spans="1:2">
      <c r="A361" s="47"/>
      <c r="B361" s="23"/>
    </row>
    <row r="362" spans="1:2">
      <c r="A362" s="47"/>
      <c r="B362" s="23"/>
    </row>
    <row r="363" spans="1:2">
      <c r="A363" s="47"/>
      <c r="B363" s="23"/>
    </row>
    <row r="364" spans="1:2">
      <c r="A364" s="47"/>
      <c r="B364" s="23"/>
    </row>
    <row r="365" spans="1:2">
      <c r="A365" s="47"/>
      <c r="B365" s="23"/>
    </row>
    <row r="366" spans="1:2">
      <c r="A366" s="47"/>
      <c r="B366" s="23"/>
    </row>
    <row r="367" spans="1:2">
      <c r="A367" s="47"/>
      <c r="B367" s="23"/>
    </row>
    <row r="368" spans="1:2">
      <c r="A368" s="47"/>
      <c r="B368" s="23"/>
    </row>
    <row r="369" spans="1:2">
      <c r="A369" s="47"/>
      <c r="B369" s="23"/>
    </row>
    <row r="370" spans="1:2">
      <c r="A370" s="47"/>
      <c r="B370" s="23"/>
    </row>
    <row r="371" spans="1:2">
      <c r="A371" s="47"/>
      <c r="B371" s="23"/>
    </row>
    <row r="372" spans="1:2">
      <c r="A372" s="47"/>
      <c r="B372" s="23"/>
    </row>
    <row r="373" spans="1:2">
      <c r="A373" s="47"/>
      <c r="B373" s="23"/>
    </row>
    <row r="374" spans="1:2">
      <c r="A374" s="47"/>
      <c r="B374" s="23"/>
    </row>
    <row r="375" spans="1:2">
      <c r="A375" s="47"/>
      <c r="B375" s="23"/>
    </row>
    <row r="376" spans="1:2">
      <c r="A376" s="47"/>
      <c r="B376" s="23"/>
    </row>
    <row r="377" spans="1:2">
      <c r="A377" s="47"/>
      <c r="B377" s="23"/>
    </row>
    <row r="378" spans="1:2">
      <c r="A378" s="47"/>
      <c r="B378" s="23"/>
    </row>
    <row r="379" spans="1:2">
      <c r="A379" s="47"/>
      <c r="B379" s="23"/>
    </row>
    <row r="380" spans="1:2">
      <c r="A380" s="47"/>
      <c r="B380" s="23"/>
    </row>
    <row r="381" spans="1:2">
      <c r="A381" s="47"/>
      <c r="B381" s="23"/>
    </row>
    <row r="382" spans="1:2">
      <c r="A382" s="47"/>
      <c r="B382" s="23"/>
    </row>
    <row r="383" spans="1:2">
      <c r="A383" s="47"/>
      <c r="B383" s="23"/>
    </row>
    <row r="384" spans="1:2">
      <c r="A384" s="47"/>
      <c r="B384" s="23"/>
    </row>
    <row r="385" spans="1:2">
      <c r="A385" s="47"/>
      <c r="B385" s="23"/>
    </row>
    <row r="386" spans="1:2">
      <c r="A386" s="47"/>
      <c r="B386" s="23"/>
    </row>
    <row r="387" spans="1:2">
      <c r="A387" s="47"/>
      <c r="B387" s="23"/>
    </row>
    <row r="388" spans="1:2">
      <c r="A388" s="47"/>
      <c r="B388" s="23"/>
    </row>
    <row r="389" spans="1:2">
      <c r="A389" s="47"/>
      <c r="B389" s="23"/>
    </row>
    <row r="390" spans="1:2">
      <c r="A390" s="47"/>
      <c r="B390" s="23"/>
    </row>
    <row r="391" spans="1:2">
      <c r="A391" s="47"/>
      <c r="B391" s="23"/>
    </row>
    <row r="392" spans="1:2">
      <c r="A392" s="47"/>
      <c r="B392" s="23"/>
    </row>
    <row r="393" spans="1:2">
      <c r="A393" s="47"/>
      <c r="B393" s="23"/>
    </row>
    <row r="394" spans="1:2">
      <c r="A394" s="47"/>
      <c r="B394" s="23"/>
    </row>
    <row r="395" spans="1:2">
      <c r="A395" s="47"/>
      <c r="B395" s="23"/>
    </row>
    <row r="396" spans="1:2">
      <c r="A396" s="47"/>
      <c r="B396" s="23"/>
    </row>
    <row r="397" spans="1:2">
      <c r="A397" s="47"/>
      <c r="B397" s="23"/>
    </row>
    <row r="398" spans="1:2">
      <c r="A398" s="47"/>
      <c r="B398" s="23"/>
    </row>
    <row r="399" spans="1:2">
      <c r="A399" s="47"/>
      <c r="B399" s="23"/>
    </row>
    <row r="400" spans="1:2">
      <c r="A400" s="47"/>
      <c r="B400" s="23"/>
    </row>
    <row r="401" spans="1:2">
      <c r="A401" s="47"/>
      <c r="B401" s="23"/>
    </row>
    <row r="402" spans="1:2">
      <c r="A402" s="47"/>
      <c r="B402" s="23"/>
    </row>
    <row r="403" spans="1:2">
      <c r="A403" s="47"/>
      <c r="B403" s="23"/>
    </row>
    <row r="404" spans="1:2">
      <c r="A404" s="47"/>
      <c r="B404" s="23"/>
    </row>
    <row r="405" spans="1:2">
      <c r="A405" s="47"/>
      <c r="B405" s="23"/>
    </row>
    <row r="406" spans="1:2">
      <c r="A406" s="47"/>
      <c r="B406" s="23"/>
    </row>
    <row r="407" spans="1:2">
      <c r="A407" s="47"/>
      <c r="B407" s="23"/>
    </row>
    <row r="408" spans="1:2">
      <c r="A408" s="47"/>
      <c r="B408" s="23"/>
    </row>
    <row r="409" spans="1:2">
      <c r="A409" s="47"/>
      <c r="B409" s="23"/>
    </row>
    <row r="410" spans="1:2">
      <c r="A410" s="47"/>
      <c r="B410" s="23"/>
    </row>
    <row r="411" spans="1:2">
      <c r="A411" s="47"/>
      <c r="B411" s="23"/>
    </row>
    <row r="412" spans="1:2">
      <c r="A412" s="47"/>
      <c r="B412" s="23"/>
    </row>
    <row r="413" spans="1:2">
      <c r="A413" s="47"/>
      <c r="B413" s="23"/>
    </row>
    <row r="414" spans="1:2">
      <c r="A414" s="47"/>
      <c r="B414" s="23"/>
    </row>
    <row r="415" spans="1:2">
      <c r="A415" s="47"/>
      <c r="B415" s="23"/>
    </row>
    <row r="416" spans="1:2">
      <c r="A416" s="47"/>
      <c r="B416" s="23"/>
    </row>
    <row r="417" spans="1:2">
      <c r="A417" s="47"/>
      <c r="B417" s="23"/>
    </row>
    <row r="418" spans="1:2">
      <c r="A418" s="47"/>
      <c r="B418" s="23"/>
    </row>
    <row r="419" spans="1:2">
      <c r="A419" s="47"/>
      <c r="B419" s="23"/>
    </row>
    <row r="420" spans="1:2">
      <c r="A420" s="47"/>
      <c r="B420" s="23"/>
    </row>
    <row r="421" spans="1:2">
      <c r="A421" s="47"/>
      <c r="B421" s="23"/>
    </row>
    <row r="422" spans="1:2">
      <c r="A422" s="47"/>
      <c r="B422" s="23"/>
    </row>
    <row r="423" spans="1:2">
      <c r="A423" s="47"/>
      <c r="B423" s="23"/>
    </row>
    <row r="424" spans="1:2">
      <c r="A424" s="47"/>
      <c r="B424" s="23"/>
    </row>
    <row r="425" spans="1:2">
      <c r="A425" s="47"/>
      <c r="B425" s="23"/>
    </row>
    <row r="426" spans="1:2">
      <c r="A426" s="47"/>
      <c r="B426" s="23"/>
    </row>
    <row r="427" spans="1:2">
      <c r="A427" s="47"/>
      <c r="B427" s="23"/>
    </row>
    <row r="428" spans="1:2">
      <c r="A428" s="47"/>
      <c r="B428" s="23"/>
    </row>
    <row r="429" spans="1:2">
      <c r="A429" s="47"/>
      <c r="B429" s="23"/>
    </row>
    <row r="430" spans="1:2">
      <c r="A430" s="47"/>
      <c r="B430" s="23"/>
    </row>
    <row r="431" spans="1:2">
      <c r="A431" s="47"/>
      <c r="B431" s="23"/>
    </row>
    <row r="432" spans="1:2">
      <c r="A432" s="47"/>
      <c r="B432" s="23"/>
    </row>
    <row r="433" spans="1:2">
      <c r="A433" s="47"/>
      <c r="B433" s="23"/>
    </row>
    <row r="434" spans="1:2">
      <c r="A434" s="47"/>
      <c r="B434" s="23"/>
    </row>
    <row r="435" spans="1:2">
      <c r="A435" s="47"/>
      <c r="B435" s="23"/>
    </row>
    <row r="436" spans="1:2">
      <c r="A436" s="47"/>
      <c r="B436" s="23"/>
    </row>
    <row r="437" spans="1:2">
      <c r="A437" s="47"/>
      <c r="B437" s="23"/>
    </row>
    <row r="438" spans="1:2">
      <c r="A438" s="47"/>
      <c r="B438" s="23"/>
    </row>
    <row r="439" spans="1:2">
      <c r="A439" s="47"/>
      <c r="B439" s="23"/>
    </row>
    <row r="440" spans="1:2">
      <c r="A440" s="47"/>
      <c r="B440" s="23"/>
    </row>
    <row r="441" spans="1:2">
      <c r="A441" s="47"/>
      <c r="B441" s="23"/>
    </row>
    <row r="442" spans="1:2">
      <c r="A442" s="47"/>
      <c r="B442" s="23"/>
    </row>
    <row r="443" spans="1:2">
      <c r="A443" s="47"/>
      <c r="B443" s="23"/>
    </row>
    <row r="444" spans="1:2">
      <c r="A444" s="47"/>
      <c r="B444" s="23"/>
    </row>
    <row r="445" spans="1:2">
      <c r="A445" s="47"/>
      <c r="B445" s="23"/>
    </row>
    <row r="446" spans="1:2">
      <c r="A446" s="47"/>
      <c r="B446" s="23"/>
    </row>
    <row r="447" spans="1:2">
      <c r="A447" s="47"/>
      <c r="B447" s="23"/>
    </row>
    <row r="448" spans="1:2">
      <c r="A448" s="47"/>
      <c r="B448" s="23"/>
    </row>
    <row r="449" spans="1:2">
      <c r="A449" s="47"/>
      <c r="B449" s="23"/>
    </row>
    <row r="450" spans="1:2">
      <c r="A450" s="47"/>
      <c r="B450" s="23"/>
    </row>
    <row r="451" spans="1:2">
      <c r="A451" s="47"/>
      <c r="B451" s="23"/>
    </row>
    <row r="452" spans="1:2">
      <c r="A452" s="47"/>
      <c r="B452" s="23"/>
    </row>
    <row r="453" spans="1:2">
      <c r="A453" s="47"/>
      <c r="B453" s="23"/>
    </row>
    <row r="454" spans="1:2">
      <c r="A454" s="47"/>
      <c r="B454" s="23"/>
    </row>
    <row r="455" spans="1:2">
      <c r="A455" s="47"/>
      <c r="B455" s="23"/>
    </row>
    <row r="456" spans="1:2">
      <c r="A456" s="47"/>
      <c r="B456" s="23"/>
    </row>
    <row r="457" spans="1:2">
      <c r="A457" s="47"/>
      <c r="B457" s="23"/>
    </row>
    <row r="458" spans="1:2">
      <c r="A458" s="47"/>
      <c r="B458" s="23"/>
    </row>
    <row r="459" spans="1:2">
      <c r="A459" s="47"/>
      <c r="B459" s="23"/>
    </row>
    <row r="460" spans="1:2">
      <c r="A460" s="47"/>
      <c r="B460" s="23"/>
    </row>
    <row r="461" spans="1:2">
      <c r="A461" s="47"/>
      <c r="B461" s="23"/>
    </row>
    <row r="462" spans="1:2">
      <c r="A462" s="47"/>
      <c r="B462" s="23"/>
    </row>
    <row r="463" spans="1:2">
      <c r="A463" s="47"/>
      <c r="B463" s="23"/>
    </row>
    <row r="464" spans="1:2">
      <c r="A464" s="47"/>
      <c r="B464" s="23"/>
    </row>
    <row r="465" spans="1:2">
      <c r="A465" s="47"/>
      <c r="B465" s="23"/>
    </row>
    <row r="466" spans="1:2">
      <c r="A466" s="47"/>
      <c r="B466" s="23"/>
    </row>
    <row r="467" spans="1:2">
      <c r="A467" s="47"/>
      <c r="B467" s="23"/>
    </row>
    <row r="468" spans="1:2">
      <c r="A468" s="47"/>
      <c r="B468" s="23"/>
    </row>
    <row r="469" spans="1:2">
      <c r="A469" s="47"/>
      <c r="B469" s="23"/>
    </row>
    <row r="470" spans="1:2">
      <c r="A470" s="47"/>
      <c r="B470" s="23"/>
    </row>
    <row r="471" spans="1:2">
      <c r="A471" s="47"/>
      <c r="B471" s="23"/>
    </row>
    <row r="472" spans="1:2">
      <c r="A472" s="47"/>
      <c r="B472" s="23"/>
    </row>
    <row r="473" spans="1:2">
      <c r="A473" s="47"/>
      <c r="B473" s="23"/>
    </row>
    <row r="474" spans="1:2">
      <c r="A474" s="47"/>
      <c r="B474" s="23"/>
    </row>
    <row r="475" spans="1:2">
      <c r="A475" s="47"/>
      <c r="B475" s="23"/>
    </row>
    <row r="476" spans="1:2">
      <c r="A476" s="47"/>
      <c r="B476" s="23"/>
    </row>
    <row r="477" spans="1:2">
      <c r="A477" s="47"/>
      <c r="B477" s="23"/>
    </row>
    <row r="478" spans="1:2">
      <c r="A478" s="47"/>
      <c r="B478" s="23"/>
    </row>
    <row r="479" spans="1:2">
      <c r="A479" s="47"/>
      <c r="B479" s="23"/>
    </row>
    <row r="480" spans="1:2">
      <c r="A480" s="47"/>
      <c r="B480" s="23"/>
    </row>
    <row r="481" spans="1:2">
      <c r="A481" s="47"/>
      <c r="B481" s="23"/>
    </row>
    <row r="482" spans="1:2">
      <c r="A482" s="47"/>
      <c r="B482" s="23"/>
    </row>
    <row r="483" spans="1:2">
      <c r="A483" s="47"/>
      <c r="B483" s="23"/>
    </row>
    <row r="484" spans="1:2">
      <c r="A484" s="47"/>
      <c r="B484" s="23"/>
    </row>
    <row r="485" spans="1:2">
      <c r="A485" s="47"/>
      <c r="B485" s="23"/>
    </row>
    <row r="486" spans="1:2">
      <c r="A486" s="47"/>
      <c r="B486" s="23"/>
    </row>
    <row r="487" spans="1:2">
      <c r="A487" s="47"/>
      <c r="B487" s="23"/>
    </row>
    <row r="488" spans="1:2">
      <c r="A488" s="47"/>
      <c r="B488" s="23"/>
    </row>
    <row r="489" spans="1:2">
      <c r="A489" s="47"/>
      <c r="B489" s="23"/>
    </row>
    <row r="490" spans="1:2">
      <c r="A490" s="47"/>
      <c r="B490" s="23"/>
    </row>
    <row r="491" spans="1:2">
      <c r="A491" s="47"/>
      <c r="B491" s="23"/>
    </row>
    <row r="492" spans="1:2">
      <c r="A492" s="47"/>
      <c r="B492" s="23"/>
    </row>
    <row r="493" spans="1:2">
      <c r="A493" s="47"/>
      <c r="B493" s="23"/>
    </row>
    <row r="494" spans="1:2">
      <c r="A494" s="47"/>
      <c r="B494" s="23"/>
    </row>
    <row r="495" spans="1:2">
      <c r="A495" s="47"/>
      <c r="B495" s="23"/>
    </row>
    <row r="496" spans="1:2">
      <c r="A496" s="47"/>
      <c r="B496" s="23"/>
    </row>
    <row r="497" spans="1:2">
      <c r="A497" s="47"/>
      <c r="B497" s="23"/>
    </row>
    <row r="498" spans="1:2">
      <c r="A498" s="47"/>
      <c r="B498" s="23"/>
    </row>
    <row r="499" spans="1:2">
      <c r="A499" s="47"/>
      <c r="B499" s="23"/>
    </row>
    <row r="500" spans="1:2">
      <c r="A500" s="47"/>
      <c r="B500" s="23"/>
    </row>
    <row r="501" spans="1:2">
      <c r="A501" s="47"/>
      <c r="B501" s="23"/>
    </row>
    <row r="502" spans="1:2">
      <c r="A502" s="47"/>
      <c r="B502" s="23"/>
    </row>
    <row r="503" spans="1:2">
      <c r="A503" s="47"/>
      <c r="B503" s="23"/>
    </row>
    <row r="504" spans="1:2">
      <c r="A504" s="47"/>
      <c r="B504" s="23"/>
    </row>
    <row r="505" spans="1:2">
      <c r="A505" s="47"/>
      <c r="B505" s="23"/>
    </row>
    <row r="506" spans="1:2">
      <c r="A506" s="47"/>
      <c r="B506" s="23"/>
    </row>
    <row r="507" spans="1:2">
      <c r="A507" s="47"/>
      <c r="B507" s="23"/>
    </row>
    <row r="508" spans="1:2">
      <c r="A508" s="47"/>
      <c r="B508" s="23"/>
    </row>
    <row r="509" spans="1:2">
      <c r="A509" s="47"/>
      <c r="B509" s="23"/>
    </row>
    <row r="510" spans="1:2">
      <c r="A510" s="47"/>
      <c r="B510" s="23"/>
    </row>
    <row r="511" spans="1:2">
      <c r="A511" s="47"/>
      <c r="B511" s="23"/>
    </row>
    <row r="512" spans="1:2">
      <c r="A512" s="47"/>
      <c r="B512" s="23"/>
    </row>
    <row r="513" spans="1:2">
      <c r="A513" s="47"/>
      <c r="B513" s="23"/>
    </row>
    <row r="514" spans="1:2">
      <c r="A514" s="47"/>
      <c r="B514" s="23"/>
    </row>
    <row r="515" spans="1:2">
      <c r="A515" s="47"/>
      <c r="B515" s="23"/>
    </row>
    <row r="516" spans="1:2">
      <c r="A516" s="47"/>
      <c r="B516" s="23"/>
    </row>
    <row r="517" spans="1:2">
      <c r="A517" s="47"/>
      <c r="B517" s="23"/>
    </row>
    <row r="518" spans="1:2">
      <c r="A518" s="47"/>
      <c r="B518" s="23"/>
    </row>
    <row r="519" spans="1:2">
      <c r="A519" s="47"/>
      <c r="B519" s="23"/>
    </row>
    <row r="520" spans="1:2">
      <c r="A520" s="47"/>
      <c r="B520" s="23"/>
    </row>
    <row r="521" spans="1:2">
      <c r="A521" s="47"/>
      <c r="B521" s="23"/>
    </row>
    <row r="522" spans="1:2">
      <c r="A522" s="47"/>
      <c r="B522" s="23"/>
    </row>
    <row r="523" spans="1:2">
      <c r="A523" s="47"/>
      <c r="B523" s="23"/>
    </row>
    <row r="524" spans="1:2">
      <c r="A524" s="47"/>
      <c r="B524" s="23"/>
    </row>
    <row r="525" spans="1:2">
      <c r="A525" s="47"/>
      <c r="B525" s="23"/>
    </row>
    <row r="526" spans="1:2">
      <c r="A526" s="47"/>
      <c r="B526" s="23"/>
    </row>
    <row r="527" spans="1:2">
      <c r="A527" s="47"/>
      <c r="B527" s="23"/>
    </row>
    <row r="528" spans="1:2">
      <c r="A528" s="47"/>
      <c r="B528" s="23"/>
    </row>
    <row r="529" spans="1:2">
      <c r="A529" s="47"/>
      <c r="B529" s="23"/>
    </row>
    <row r="530" spans="1:2">
      <c r="A530" s="47"/>
      <c r="B530" s="23"/>
    </row>
    <row r="531" spans="1:2">
      <c r="A531" s="47"/>
      <c r="B531" s="23"/>
    </row>
    <row r="532" spans="1:2">
      <c r="A532" s="47"/>
      <c r="B532" s="23"/>
    </row>
    <row r="533" spans="1:2">
      <c r="A533" s="47"/>
      <c r="B533" s="23"/>
    </row>
    <row r="534" spans="1:2">
      <c r="A534" s="47"/>
      <c r="B534" s="23"/>
    </row>
    <row r="535" spans="1:2">
      <c r="A535" s="47"/>
      <c r="B535" s="23"/>
    </row>
    <row r="536" spans="1:2">
      <c r="A536" s="47"/>
      <c r="B536" s="23"/>
    </row>
    <row r="537" spans="1:2">
      <c r="A537" s="47"/>
      <c r="B537" s="23"/>
    </row>
    <row r="538" spans="1:2">
      <c r="A538" s="47"/>
      <c r="B538" s="23"/>
    </row>
    <row r="539" spans="1:2">
      <c r="A539" s="47"/>
      <c r="B539" s="23"/>
    </row>
    <row r="540" spans="1:2">
      <c r="A540" s="47"/>
      <c r="B540" s="23"/>
    </row>
    <row r="541" spans="1:2">
      <c r="A541" s="47"/>
      <c r="B541" s="23"/>
    </row>
    <row r="542" spans="1:2">
      <c r="A542" s="47"/>
      <c r="B542" s="23"/>
    </row>
    <row r="543" spans="1:2">
      <c r="A543" s="47"/>
      <c r="B543" s="23"/>
    </row>
    <row r="544" spans="1:2">
      <c r="A544" s="47"/>
      <c r="B544" s="23"/>
    </row>
    <row r="545" spans="1:2">
      <c r="A545" s="47"/>
      <c r="B545" s="23"/>
    </row>
    <row r="546" spans="1:2">
      <c r="A546" s="47"/>
      <c r="B546" s="23"/>
    </row>
    <row r="547" spans="1:2">
      <c r="A547" s="47"/>
      <c r="B547" s="23"/>
    </row>
    <row r="548" spans="1:2">
      <c r="A548" s="47"/>
      <c r="B548" s="23"/>
    </row>
    <row r="549" spans="1:2">
      <c r="A549" s="47"/>
      <c r="B549" s="23"/>
    </row>
    <row r="550" spans="1:2">
      <c r="A550" s="47"/>
      <c r="B550" s="23"/>
    </row>
    <row r="551" spans="1:2">
      <c r="A551" s="47"/>
      <c r="B551" s="23"/>
    </row>
    <row r="552" spans="1:2">
      <c r="A552" s="47"/>
      <c r="B552" s="23"/>
    </row>
    <row r="553" spans="1:2">
      <c r="A553" s="47"/>
      <c r="B553" s="23"/>
    </row>
    <row r="554" spans="1:2">
      <c r="A554" s="47"/>
      <c r="B554" s="23"/>
    </row>
    <row r="555" spans="1:2">
      <c r="A555" s="47"/>
      <c r="B555" s="23"/>
    </row>
    <row r="556" spans="1:2">
      <c r="A556" s="47"/>
      <c r="B556" s="23"/>
    </row>
    <row r="557" spans="1:2">
      <c r="A557" s="47"/>
      <c r="B557" s="23"/>
    </row>
    <row r="558" spans="1:2">
      <c r="A558" s="47"/>
      <c r="B558" s="23"/>
    </row>
    <row r="559" spans="1:2">
      <c r="A559" s="47"/>
      <c r="B559" s="23"/>
    </row>
    <row r="560" spans="1:2">
      <c r="A560" s="47"/>
      <c r="B560" s="23"/>
    </row>
    <row r="561" spans="1:2">
      <c r="A561" s="47"/>
      <c r="B561" s="23"/>
    </row>
    <row r="562" spans="1:2">
      <c r="A562" s="47"/>
      <c r="B562" s="23"/>
    </row>
    <row r="563" spans="1:2">
      <c r="A563" s="47"/>
      <c r="B563" s="23"/>
    </row>
    <row r="564" spans="1:2">
      <c r="A564" s="47"/>
      <c r="B564" s="23"/>
    </row>
    <row r="565" spans="1:2">
      <c r="A565" s="47"/>
      <c r="B565" s="23"/>
    </row>
    <row r="566" spans="1:2">
      <c r="A566" s="47"/>
      <c r="B566" s="23"/>
    </row>
    <row r="567" spans="1:2">
      <c r="A567" s="47"/>
      <c r="B567" s="23"/>
    </row>
    <row r="568" spans="1:2">
      <c r="A568" s="47"/>
      <c r="B568" s="23"/>
    </row>
    <row r="569" spans="1:2">
      <c r="A569" s="47"/>
      <c r="B569" s="23"/>
    </row>
    <row r="570" spans="1:2">
      <c r="A570" s="47"/>
      <c r="B570" s="23"/>
    </row>
    <row r="571" spans="1:2">
      <c r="A571" s="47"/>
      <c r="B571" s="23"/>
    </row>
    <row r="572" spans="1:2">
      <c r="A572" s="47"/>
      <c r="B572" s="23"/>
    </row>
    <row r="573" spans="1:2">
      <c r="A573" s="47"/>
      <c r="B573" s="23"/>
    </row>
    <row r="574" spans="1:2">
      <c r="A574" s="47"/>
      <c r="B574" s="23"/>
    </row>
    <row r="575" spans="1:2">
      <c r="A575" s="47"/>
      <c r="B575" s="23"/>
    </row>
    <row r="576" spans="1:2">
      <c r="A576" s="47"/>
      <c r="B576" s="23"/>
    </row>
    <row r="577" spans="1:2">
      <c r="A577" s="47"/>
      <c r="B577" s="23"/>
    </row>
    <row r="578" spans="1:2">
      <c r="A578" s="47"/>
      <c r="B578" s="23"/>
    </row>
    <row r="579" spans="1:2">
      <c r="A579" s="47"/>
      <c r="B579" s="23"/>
    </row>
    <row r="580" spans="1:2">
      <c r="A580" s="47"/>
      <c r="B580" s="23"/>
    </row>
    <row r="581" spans="1:2">
      <c r="A581" s="47"/>
      <c r="B581" s="23"/>
    </row>
    <row r="582" spans="1:2">
      <c r="A582" s="47"/>
      <c r="B582" s="23"/>
    </row>
    <row r="583" spans="1:2">
      <c r="A583" s="47"/>
      <c r="B583" s="23"/>
    </row>
    <row r="584" spans="1:2">
      <c r="A584" s="47"/>
      <c r="B584" s="23"/>
    </row>
    <row r="585" spans="1:2">
      <c r="A585" s="47"/>
      <c r="B585" s="23"/>
    </row>
    <row r="586" spans="1:2">
      <c r="A586" s="47"/>
      <c r="B586" s="23"/>
    </row>
    <row r="587" spans="1:2">
      <c r="A587" s="47"/>
      <c r="B587" s="23"/>
    </row>
    <row r="588" spans="1:2">
      <c r="A588" s="47"/>
      <c r="B588" s="23"/>
    </row>
    <row r="589" spans="1:2">
      <c r="A589" s="47"/>
      <c r="B589" s="23"/>
    </row>
    <row r="590" spans="1:2">
      <c r="A590" s="47"/>
      <c r="B590" s="23"/>
    </row>
    <row r="591" spans="1:2">
      <c r="A591" s="47"/>
      <c r="B591" s="23"/>
    </row>
    <row r="592" spans="1:2">
      <c r="A592" s="47"/>
      <c r="B592" s="23"/>
    </row>
    <row r="593" spans="1:2">
      <c r="A593" s="47"/>
      <c r="B593" s="23"/>
    </row>
    <row r="594" spans="1:2">
      <c r="A594" s="47"/>
      <c r="B594" s="23"/>
    </row>
    <row r="595" spans="1:2">
      <c r="A595" s="47"/>
      <c r="B595" s="23"/>
    </row>
    <row r="596" spans="1:2">
      <c r="A596" s="47"/>
      <c r="B596" s="23"/>
    </row>
    <row r="597" spans="1:2">
      <c r="A597" s="47"/>
      <c r="B597" s="23"/>
    </row>
    <row r="598" spans="1:2">
      <c r="A598" s="47"/>
      <c r="B598" s="23"/>
    </row>
    <row r="599" spans="1:2">
      <c r="A599" s="47"/>
      <c r="B599" s="23"/>
    </row>
    <row r="600" spans="1:2">
      <c r="A600" s="47"/>
      <c r="B600" s="23"/>
    </row>
    <row r="601" spans="1:2">
      <c r="A601" s="47"/>
      <c r="B601" s="23"/>
    </row>
    <row r="602" spans="1:2">
      <c r="A602" s="47"/>
      <c r="B602" s="23"/>
    </row>
    <row r="603" spans="1:2">
      <c r="A603" s="47"/>
      <c r="B603" s="23"/>
    </row>
    <row r="604" spans="1:2">
      <c r="A604" s="47"/>
      <c r="B604" s="23"/>
    </row>
    <row r="605" spans="1:2">
      <c r="A605" s="47"/>
      <c r="B605" s="23"/>
    </row>
    <row r="606" spans="1:2">
      <c r="A606" s="47"/>
      <c r="B606" s="23"/>
    </row>
    <row r="607" spans="1:2">
      <c r="A607" s="47"/>
      <c r="B607" s="23"/>
    </row>
    <row r="608" spans="1:2">
      <c r="A608" s="47"/>
      <c r="B608" s="23"/>
    </row>
    <row r="609" spans="1:2">
      <c r="A609" s="47"/>
      <c r="B609" s="23"/>
    </row>
    <row r="610" spans="1:2">
      <c r="A610" s="47"/>
      <c r="B610" s="23"/>
    </row>
    <row r="611" spans="1:2">
      <c r="A611" s="47"/>
      <c r="B611" s="23"/>
    </row>
    <row r="612" spans="1:2">
      <c r="A612" s="47"/>
      <c r="B612" s="23"/>
    </row>
    <row r="613" spans="1:2">
      <c r="A613" s="47"/>
      <c r="B613" s="23"/>
    </row>
    <row r="614" spans="1:2">
      <c r="A614" s="47"/>
      <c r="B614" s="23"/>
    </row>
    <row r="615" spans="1:2">
      <c r="A615" s="47"/>
      <c r="B615" s="23"/>
    </row>
    <row r="616" spans="1:2">
      <c r="A616" s="47"/>
      <c r="B616" s="23"/>
    </row>
    <row r="617" spans="1:2">
      <c r="A617" s="47"/>
      <c r="B617" s="23"/>
    </row>
    <row r="618" spans="1:2">
      <c r="A618" s="47"/>
      <c r="B618" s="23"/>
    </row>
    <row r="619" spans="1:2">
      <c r="A619" s="47"/>
      <c r="B619" s="23"/>
    </row>
    <row r="620" spans="1:2">
      <c r="A620" s="47"/>
      <c r="B620" s="23"/>
    </row>
    <row r="621" spans="1:2">
      <c r="A621" s="47"/>
      <c r="B621" s="23"/>
    </row>
    <row r="622" spans="1:2">
      <c r="A622" s="47"/>
      <c r="B622" s="23"/>
    </row>
    <row r="623" spans="1:2">
      <c r="A623" s="47"/>
      <c r="B623" s="23"/>
    </row>
    <row r="624" spans="1:2">
      <c r="A624" s="47"/>
      <c r="B624" s="23"/>
    </row>
    <row r="625" spans="1:2">
      <c r="A625" s="47"/>
      <c r="B625" s="23"/>
    </row>
    <row r="626" spans="1:2">
      <c r="A626" s="47"/>
      <c r="B626" s="23"/>
    </row>
    <row r="627" spans="1:2">
      <c r="A627" s="47"/>
      <c r="B627" s="23"/>
    </row>
    <row r="628" spans="1:2">
      <c r="A628" s="47"/>
      <c r="B628" s="23"/>
    </row>
    <row r="629" spans="1:2">
      <c r="A629" s="47"/>
      <c r="B629" s="23"/>
    </row>
    <row r="630" spans="1:2">
      <c r="A630" s="47"/>
      <c r="B630" s="23"/>
    </row>
    <row r="631" spans="1:2">
      <c r="A631" s="47"/>
      <c r="B631" s="23"/>
    </row>
    <row r="632" spans="1:2">
      <c r="A632" s="47"/>
      <c r="B632" s="23"/>
    </row>
    <row r="633" spans="1:2">
      <c r="A633" s="47"/>
      <c r="B633" s="23"/>
    </row>
    <row r="634" spans="1:2">
      <c r="A634" s="47"/>
      <c r="B634" s="23"/>
    </row>
    <row r="635" spans="1:2">
      <c r="A635" s="47"/>
      <c r="B635" s="23"/>
    </row>
    <row r="636" spans="1:2">
      <c r="A636" s="47"/>
      <c r="B636" s="23"/>
    </row>
    <row r="637" spans="1:2">
      <c r="A637" s="47"/>
      <c r="B637" s="23"/>
    </row>
    <row r="638" spans="1:2">
      <c r="A638" s="47"/>
      <c r="B638" s="23"/>
    </row>
    <row r="639" spans="1:2">
      <c r="A639" s="47"/>
      <c r="B639" s="23"/>
    </row>
    <row r="640" spans="1:2">
      <c r="A640" s="47"/>
      <c r="B640" s="23"/>
    </row>
    <row r="641" spans="1:2">
      <c r="A641" s="47"/>
      <c r="B641" s="23"/>
    </row>
    <row r="642" spans="1:2">
      <c r="A642" s="47"/>
      <c r="B642" s="23"/>
    </row>
    <row r="643" spans="1:2">
      <c r="A643" s="47"/>
      <c r="B643" s="23"/>
    </row>
    <row r="644" spans="1:2">
      <c r="A644" s="47"/>
      <c r="B644" s="23"/>
    </row>
    <row r="645" spans="1:2">
      <c r="A645" s="47"/>
      <c r="B645" s="23"/>
    </row>
    <row r="646" spans="1:2">
      <c r="A646" s="47"/>
      <c r="B646" s="23"/>
    </row>
    <row r="647" spans="1:2">
      <c r="A647" s="47"/>
      <c r="B647" s="23"/>
    </row>
    <row r="648" spans="1:2">
      <c r="A648" s="47"/>
      <c r="B648" s="23"/>
    </row>
    <row r="649" spans="1:2">
      <c r="A649" s="47"/>
      <c r="B649" s="23"/>
    </row>
    <row r="650" spans="1:2">
      <c r="A650" s="47"/>
      <c r="B650" s="23"/>
    </row>
    <row r="651" spans="1:2">
      <c r="A651" s="47"/>
      <c r="B651" s="23"/>
    </row>
    <row r="652" spans="1:2">
      <c r="A652" s="47"/>
      <c r="B652" s="23"/>
    </row>
    <row r="653" spans="1:2">
      <c r="A653" s="47"/>
      <c r="B653" s="23"/>
    </row>
    <row r="654" spans="1:2">
      <c r="A654" s="47"/>
      <c r="B654" s="23"/>
    </row>
    <row r="655" spans="1:2">
      <c r="A655" s="47"/>
      <c r="B655" s="23"/>
    </row>
    <row r="656" spans="1:2">
      <c r="A656" s="47"/>
      <c r="B656" s="23"/>
    </row>
    <row r="657" spans="1:2">
      <c r="A657" s="47"/>
      <c r="B657" s="23"/>
    </row>
    <row r="658" spans="1:2">
      <c r="A658" s="47"/>
      <c r="B658" s="23"/>
    </row>
    <row r="659" spans="1:2">
      <c r="A659" s="47"/>
      <c r="B659" s="23"/>
    </row>
    <row r="660" spans="1:2">
      <c r="A660" s="47"/>
      <c r="B660" s="23"/>
    </row>
    <row r="661" spans="1:2">
      <c r="A661" s="47"/>
      <c r="B661" s="23"/>
    </row>
    <row r="662" spans="1:2">
      <c r="A662" s="47"/>
      <c r="B662" s="23"/>
    </row>
    <row r="663" spans="1:2">
      <c r="A663" s="47"/>
      <c r="B663" s="23"/>
    </row>
    <row r="664" spans="1:2">
      <c r="A664" s="47"/>
      <c r="B664" s="23"/>
    </row>
    <row r="665" spans="1:2">
      <c r="A665" s="47"/>
      <c r="B665" s="23"/>
    </row>
    <row r="666" spans="1:2">
      <c r="A666" s="47"/>
      <c r="B666" s="23"/>
    </row>
    <row r="667" spans="1:2">
      <c r="A667" s="47"/>
      <c r="B667" s="23"/>
    </row>
    <row r="668" spans="1:2">
      <c r="A668" s="47"/>
      <c r="B668" s="23"/>
    </row>
    <row r="669" spans="1:2">
      <c r="A669" s="47"/>
      <c r="B669" s="23"/>
    </row>
    <row r="670" spans="1:2">
      <c r="A670" s="47"/>
      <c r="B670" s="23"/>
    </row>
    <row r="671" spans="1:2">
      <c r="A671" s="47"/>
      <c r="B671" s="23"/>
    </row>
    <row r="672" spans="1:2">
      <c r="A672" s="47"/>
      <c r="B672" s="23"/>
    </row>
    <row r="673" spans="1:2">
      <c r="A673" s="47"/>
      <c r="B673" s="23"/>
    </row>
    <row r="674" spans="1:2">
      <c r="A674" s="47"/>
      <c r="B674" s="23"/>
    </row>
    <row r="675" spans="1:2">
      <c r="A675" s="47"/>
      <c r="B675" s="23"/>
    </row>
    <row r="676" spans="1:2">
      <c r="A676" s="47"/>
      <c r="B676" s="23"/>
    </row>
    <row r="677" spans="1:2">
      <c r="A677" s="47"/>
      <c r="B677" s="23"/>
    </row>
    <row r="678" spans="1:2">
      <c r="A678" s="47"/>
      <c r="B678" s="23"/>
    </row>
    <row r="679" spans="1:2">
      <c r="A679" s="47"/>
      <c r="B679" s="23"/>
    </row>
    <row r="680" spans="1:2">
      <c r="A680" s="47"/>
      <c r="B680" s="23"/>
    </row>
    <row r="681" spans="1:2">
      <c r="A681" s="47"/>
      <c r="B681" s="23"/>
    </row>
    <row r="682" spans="1:2">
      <c r="A682" s="47"/>
      <c r="B682" s="23"/>
    </row>
    <row r="683" spans="1:2">
      <c r="A683" s="47"/>
      <c r="B683" s="23"/>
    </row>
    <row r="684" spans="1:2">
      <c r="A684" s="47"/>
      <c r="B684" s="23"/>
    </row>
    <row r="685" spans="1:2">
      <c r="A685" s="47"/>
      <c r="B685" s="23"/>
    </row>
    <row r="686" spans="1:2">
      <c r="A686" s="47"/>
      <c r="B686" s="23"/>
    </row>
    <row r="687" spans="1:2">
      <c r="A687" s="47"/>
      <c r="B687" s="23"/>
    </row>
    <row r="688" spans="1:2">
      <c r="A688" s="47"/>
      <c r="B688" s="23"/>
    </row>
    <row r="689" spans="1:2">
      <c r="A689" s="47"/>
      <c r="B689" s="23"/>
    </row>
    <row r="690" spans="1:2">
      <c r="A690" s="47"/>
      <c r="B690" s="23"/>
    </row>
    <row r="691" spans="1:2">
      <c r="A691" s="47"/>
      <c r="B691" s="23"/>
    </row>
    <row r="692" spans="1:2">
      <c r="A692" s="47"/>
      <c r="B692" s="23"/>
    </row>
    <row r="693" spans="1:2">
      <c r="A693" s="47"/>
      <c r="B693" s="23"/>
    </row>
    <row r="694" spans="1:2">
      <c r="A694" s="47"/>
      <c r="B694" s="23"/>
    </row>
    <row r="695" spans="1:2">
      <c r="A695" s="47"/>
      <c r="B695" s="23"/>
    </row>
    <row r="696" spans="1:2">
      <c r="A696" s="47"/>
      <c r="B696" s="23"/>
    </row>
    <row r="697" spans="1:2">
      <c r="A697" s="47"/>
      <c r="B697" s="23"/>
    </row>
    <row r="698" spans="1:2">
      <c r="A698" s="47"/>
      <c r="B698" s="23"/>
    </row>
    <row r="699" spans="1:2">
      <c r="A699" s="47"/>
      <c r="B699" s="23"/>
    </row>
    <row r="700" spans="1:2">
      <c r="A700" s="47"/>
      <c r="B700" s="23"/>
    </row>
    <row r="701" spans="1:2">
      <c r="A701" s="47"/>
      <c r="B701" s="23"/>
    </row>
    <row r="702" spans="1:2">
      <c r="A702" s="47"/>
      <c r="B702" s="23"/>
    </row>
    <row r="703" spans="1:2">
      <c r="A703" s="47"/>
      <c r="B703" s="23"/>
    </row>
    <row r="704" spans="1:2">
      <c r="A704" s="47"/>
      <c r="B704" s="23"/>
    </row>
    <row r="705" spans="1:2">
      <c r="A705" s="47"/>
      <c r="B705" s="23"/>
    </row>
    <row r="706" spans="1:2">
      <c r="A706" s="47"/>
      <c r="B706" s="23"/>
    </row>
    <row r="707" spans="1:2">
      <c r="A707" s="47"/>
      <c r="B707" s="23"/>
    </row>
    <row r="708" spans="1:2">
      <c r="A708" s="47"/>
      <c r="B708" s="23"/>
    </row>
    <row r="709" spans="1:2">
      <c r="A709" s="47"/>
      <c r="B709" s="23"/>
    </row>
    <row r="710" spans="1:2">
      <c r="A710" s="47"/>
      <c r="B710" s="23"/>
    </row>
    <row r="711" spans="1:2">
      <c r="A711" s="47"/>
      <c r="B711" s="23"/>
    </row>
    <row r="712" spans="1:2">
      <c r="A712" s="47"/>
      <c r="B712" s="23"/>
    </row>
    <row r="713" spans="1:2">
      <c r="A713" s="47"/>
      <c r="B713" s="23"/>
    </row>
    <row r="714" spans="1:2">
      <c r="A714" s="47"/>
      <c r="B714" s="23"/>
    </row>
    <row r="715" spans="1:2">
      <c r="A715" s="47"/>
      <c r="B715" s="23"/>
    </row>
    <row r="716" spans="1:2">
      <c r="A716" s="47"/>
      <c r="B716" s="23"/>
    </row>
    <row r="717" spans="1:2">
      <c r="A717" s="47"/>
      <c r="B717" s="23"/>
    </row>
    <row r="718" spans="1:2">
      <c r="A718" s="47"/>
      <c r="B718" s="23"/>
    </row>
    <row r="719" spans="1:2">
      <c r="A719" s="47"/>
      <c r="B719" s="23"/>
    </row>
    <row r="720" spans="1:2">
      <c r="A720" s="47"/>
      <c r="B720" s="23"/>
    </row>
    <row r="721" spans="1:2">
      <c r="A721" s="47"/>
      <c r="B721" s="23"/>
    </row>
    <row r="722" spans="1:2">
      <c r="A722" s="47"/>
      <c r="B722" s="23"/>
    </row>
    <row r="723" spans="1:2">
      <c r="A723" s="47"/>
      <c r="B723" s="23"/>
    </row>
    <row r="724" spans="1:2">
      <c r="A724" s="47"/>
      <c r="B724" s="23"/>
    </row>
    <row r="725" spans="1:2">
      <c r="A725" s="47"/>
      <c r="B725" s="23"/>
    </row>
    <row r="726" spans="1:2">
      <c r="A726" s="47"/>
      <c r="B726" s="23"/>
    </row>
    <row r="727" spans="1:2">
      <c r="A727" s="47"/>
      <c r="B727" s="23"/>
    </row>
    <row r="728" spans="1:2">
      <c r="A728" s="47"/>
      <c r="B728" s="23"/>
    </row>
    <row r="729" spans="1:2">
      <c r="A729" s="47"/>
      <c r="B729" s="23"/>
    </row>
    <row r="730" spans="1:2">
      <c r="A730" s="47"/>
      <c r="B730" s="23"/>
    </row>
    <row r="731" spans="1:2">
      <c r="A731" s="47"/>
      <c r="B731" s="23"/>
    </row>
    <row r="732" spans="1:2">
      <c r="A732" s="47"/>
      <c r="B732" s="23"/>
    </row>
    <row r="733" spans="1:2">
      <c r="A733" s="47"/>
      <c r="B733" s="23"/>
    </row>
    <row r="734" spans="1:2">
      <c r="A734" s="47"/>
      <c r="B734" s="23"/>
    </row>
    <row r="735" spans="1:2">
      <c r="A735" s="47"/>
      <c r="B735" s="23"/>
    </row>
    <row r="736" spans="1:2">
      <c r="A736" s="47"/>
      <c r="B736" s="23"/>
    </row>
    <row r="737" spans="1:2">
      <c r="A737" s="47"/>
      <c r="B737" s="23"/>
    </row>
    <row r="738" spans="1:2">
      <c r="A738" s="47"/>
      <c r="B738" s="23"/>
    </row>
    <row r="739" spans="1:2">
      <c r="A739" s="47"/>
      <c r="B739" s="23"/>
    </row>
    <row r="740" spans="1:2">
      <c r="A740" s="47"/>
      <c r="B740" s="23"/>
    </row>
    <row r="741" spans="1:2">
      <c r="A741" s="47"/>
      <c r="B741" s="23"/>
    </row>
    <row r="742" spans="1:2">
      <c r="A742" s="47"/>
      <c r="B742" s="23"/>
    </row>
    <row r="743" spans="1:2">
      <c r="A743" s="47"/>
      <c r="B743" s="23"/>
    </row>
    <row r="744" spans="1:2">
      <c r="A744" s="47"/>
      <c r="B744" s="23"/>
    </row>
    <row r="745" spans="1:2">
      <c r="A745" s="47"/>
      <c r="B745" s="23"/>
    </row>
    <row r="746" spans="1:2">
      <c r="A746" s="47"/>
      <c r="B746" s="23"/>
    </row>
    <row r="747" spans="1:2">
      <c r="A747" s="47"/>
      <c r="B747" s="23"/>
    </row>
    <row r="748" spans="1:2">
      <c r="A748" s="47"/>
      <c r="B748" s="23"/>
    </row>
    <row r="749" spans="1:2">
      <c r="A749" s="47"/>
      <c r="B749" s="23"/>
    </row>
    <row r="750" spans="1:2">
      <c r="A750" s="47"/>
      <c r="B750" s="23"/>
    </row>
    <row r="751" spans="1:2">
      <c r="A751" s="47"/>
      <c r="B751" s="23"/>
    </row>
    <row r="752" spans="1:2">
      <c r="A752" s="47"/>
      <c r="B752" s="23"/>
    </row>
    <row r="753" spans="1:2">
      <c r="A753" s="47"/>
      <c r="B753" s="23"/>
    </row>
    <row r="754" spans="1:2">
      <c r="A754" s="47"/>
      <c r="B754" s="23"/>
    </row>
    <row r="755" spans="1:2">
      <c r="A755" s="47"/>
      <c r="B755" s="23"/>
    </row>
    <row r="756" spans="1:2">
      <c r="A756" s="47"/>
      <c r="B756" s="23"/>
    </row>
    <row r="757" spans="1:2">
      <c r="A757" s="47"/>
      <c r="B757" s="23"/>
    </row>
    <row r="758" spans="1:2">
      <c r="A758" s="47"/>
      <c r="B758" s="23"/>
    </row>
    <row r="759" spans="1:2">
      <c r="A759" s="47"/>
      <c r="B759" s="23"/>
    </row>
    <row r="760" spans="1:2">
      <c r="A760" s="47"/>
      <c r="B760" s="23"/>
    </row>
    <row r="761" spans="1:2">
      <c r="A761" s="47"/>
      <c r="B761" s="23"/>
    </row>
    <row r="762" spans="1:2">
      <c r="A762" s="47"/>
      <c r="B762" s="23"/>
    </row>
    <row r="763" spans="1:2">
      <c r="A763" s="47"/>
      <c r="B763" s="23"/>
    </row>
    <row r="764" spans="1:2">
      <c r="A764" s="47"/>
      <c r="B764" s="23"/>
    </row>
    <row r="765" spans="1:2">
      <c r="A765" s="47"/>
      <c r="B765" s="23"/>
    </row>
    <row r="766" spans="1:2">
      <c r="A766" s="47"/>
      <c r="B766" s="23"/>
    </row>
    <row r="767" spans="1:2">
      <c r="A767" s="47"/>
      <c r="B767" s="23"/>
    </row>
    <row r="768" spans="1:2">
      <c r="A768" s="47"/>
      <c r="B768" s="23"/>
    </row>
    <row r="769" spans="1:2">
      <c r="A769" s="47"/>
      <c r="B769" s="23"/>
    </row>
    <row r="770" spans="1:2">
      <c r="A770" s="47"/>
      <c r="B770" s="23"/>
    </row>
    <row r="771" spans="1:2">
      <c r="A771" s="47"/>
      <c r="B771" s="23"/>
    </row>
    <row r="772" spans="1:2">
      <c r="A772" s="47"/>
      <c r="B772" s="23"/>
    </row>
    <row r="773" spans="1:2">
      <c r="A773" s="47"/>
      <c r="B773" s="23"/>
    </row>
    <row r="774" spans="1:2">
      <c r="A774" s="47"/>
      <c r="B774" s="23"/>
    </row>
    <row r="775" spans="1:2">
      <c r="A775" s="47"/>
      <c r="B775" s="23"/>
    </row>
    <row r="776" spans="1:2">
      <c r="A776" s="47"/>
      <c r="B776" s="23"/>
    </row>
    <row r="777" spans="1:2">
      <c r="A777" s="47"/>
      <c r="B777" s="23"/>
    </row>
    <row r="778" spans="1:2">
      <c r="A778" s="47"/>
      <c r="B778" s="23"/>
    </row>
    <row r="779" spans="1:2">
      <c r="A779" s="47"/>
      <c r="B779" s="23"/>
    </row>
    <row r="780" spans="1:2">
      <c r="A780" s="47"/>
      <c r="B780" s="23"/>
    </row>
    <row r="781" spans="1:2">
      <c r="A781" s="47"/>
      <c r="B781" s="23"/>
    </row>
    <row r="782" spans="1:2">
      <c r="A782" s="47"/>
      <c r="B782" s="23"/>
    </row>
    <row r="783" spans="1:2">
      <c r="A783" s="47"/>
      <c r="B783" s="23"/>
    </row>
    <row r="784" spans="1:2">
      <c r="A784" s="47"/>
      <c r="B784" s="23"/>
    </row>
    <row r="785" spans="1:2">
      <c r="A785" s="47"/>
      <c r="B785" s="23"/>
    </row>
    <row r="786" spans="1:2">
      <c r="A786" s="47"/>
      <c r="B786" s="23"/>
    </row>
    <row r="787" spans="1:2">
      <c r="A787" s="47"/>
      <c r="B787" s="23"/>
    </row>
    <row r="788" spans="1:2">
      <c r="A788" s="47"/>
      <c r="B788" s="23"/>
    </row>
    <row r="789" spans="1:2">
      <c r="A789" s="47"/>
      <c r="B789" s="23"/>
    </row>
    <row r="790" spans="1:2">
      <c r="A790" s="47"/>
      <c r="B790" s="23"/>
    </row>
    <row r="791" spans="1:2">
      <c r="A791" s="47"/>
      <c r="B791" s="23"/>
    </row>
    <row r="792" spans="1:2">
      <c r="A792" s="47"/>
      <c r="B792" s="23"/>
    </row>
    <row r="793" spans="1:2">
      <c r="A793" s="47"/>
      <c r="B793" s="23"/>
    </row>
    <row r="794" spans="1:2">
      <c r="A794" s="47"/>
      <c r="B794" s="23"/>
    </row>
    <row r="795" spans="1:2">
      <c r="A795" s="47"/>
      <c r="B795" s="23"/>
    </row>
    <row r="796" spans="1:2">
      <c r="A796" s="47"/>
      <c r="B796" s="23"/>
    </row>
    <row r="797" spans="1:2">
      <c r="A797" s="47"/>
      <c r="B797" s="23"/>
    </row>
    <row r="798" spans="1:2">
      <c r="A798" s="47"/>
      <c r="B798" s="23"/>
    </row>
    <row r="799" spans="1:2">
      <c r="A799" s="47"/>
      <c r="B799" s="23"/>
    </row>
    <row r="800" spans="1:2">
      <c r="A800" s="47"/>
      <c r="B800" s="23"/>
    </row>
    <row r="801" spans="1:2">
      <c r="A801" s="47"/>
      <c r="B801" s="23"/>
    </row>
    <row r="802" spans="1:2">
      <c r="A802" s="47"/>
      <c r="B802" s="23"/>
    </row>
    <row r="803" spans="1:2">
      <c r="A803" s="47"/>
      <c r="B803" s="23"/>
    </row>
    <row r="804" spans="1:2">
      <c r="A804" s="47"/>
      <c r="B804" s="23"/>
    </row>
    <row r="805" spans="1:2">
      <c r="A805" s="47"/>
      <c r="B805" s="23"/>
    </row>
    <row r="806" spans="1:2">
      <c r="A806" s="47"/>
      <c r="B806" s="23"/>
    </row>
    <row r="807" spans="1:2">
      <c r="A807" s="47"/>
      <c r="B807" s="23"/>
    </row>
    <row r="808" spans="1:2">
      <c r="A808" s="47"/>
      <c r="B808" s="23"/>
    </row>
    <row r="809" spans="1:2">
      <c r="A809" s="47"/>
      <c r="B809" s="23"/>
    </row>
    <row r="810" spans="1:2">
      <c r="A810" s="47"/>
      <c r="B810" s="23"/>
    </row>
    <row r="811" spans="1:2">
      <c r="A811" s="47"/>
      <c r="B811" s="23"/>
    </row>
    <row r="812" spans="1:2">
      <c r="A812" s="47"/>
      <c r="B812" s="23"/>
    </row>
    <row r="813" spans="1:2">
      <c r="A813" s="47"/>
      <c r="B813" s="23"/>
    </row>
    <row r="814" spans="1:2">
      <c r="A814" s="47"/>
      <c r="B814" s="23"/>
    </row>
    <row r="815" spans="1:2">
      <c r="A815" s="47"/>
      <c r="B815" s="23"/>
    </row>
    <row r="816" spans="1:2">
      <c r="A816" s="47"/>
      <c r="B816" s="23"/>
    </row>
    <row r="817" spans="1:2">
      <c r="A817" s="47"/>
      <c r="B817" s="23"/>
    </row>
    <row r="818" spans="1:2">
      <c r="A818" s="47"/>
      <c r="B818" s="23"/>
    </row>
    <row r="819" spans="1:2">
      <c r="A819" s="47"/>
      <c r="B819" s="23"/>
    </row>
    <row r="820" spans="1:2">
      <c r="A820" s="47"/>
      <c r="B820" s="23"/>
    </row>
    <row r="821" spans="1:2">
      <c r="A821" s="47"/>
      <c r="B821" s="23"/>
    </row>
    <row r="822" spans="1:2">
      <c r="A822" s="47"/>
      <c r="B822" s="23"/>
    </row>
    <row r="823" spans="1:2">
      <c r="A823" s="47"/>
      <c r="B823" s="23"/>
    </row>
    <row r="824" spans="1:2">
      <c r="A824" s="47"/>
      <c r="B824" s="23"/>
    </row>
    <row r="825" spans="1:2">
      <c r="A825" s="47"/>
      <c r="B825" s="23"/>
    </row>
    <row r="826" spans="1:2">
      <c r="A826" s="47"/>
      <c r="B826" s="23"/>
    </row>
    <row r="827" spans="1:2">
      <c r="A827" s="47"/>
      <c r="B827" s="23"/>
    </row>
    <row r="828" spans="1:2">
      <c r="A828" s="47"/>
      <c r="B828" s="23"/>
    </row>
    <row r="829" spans="1:2">
      <c r="A829" s="47"/>
      <c r="B829" s="23"/>
    </row>
    <row r="830" spans="1:2">
      <c r="A830" s="47"/>
      <c r="B830" s="23"/>
    </row>
    <row r="831" spans="1:2">
      <c r="A831" s="47"/>
      <c r="B831" s="23"/>
    </row>
    <row r="832" spans="1:2">
      <c r="A832" s="47"/>
      <c r="B832" s="23"/>
    </row>
    <row r="833" spans="1:2">
      <c r="A833" s="47"/>
      <c r="B833" s="23"/>
    </row>
    <row r="834" spans="1:2">
      <c r="A834" s="47"/>
      <c r="B834" s="23"/>
    </row>
    <row r="835" spans="1:2">
      <c r="A835" s="47"/>
      <c r="B835" s="23"/>
    </row>
    <row r="836" spans="1:2">
      <c r="A836" s="47"/>
      <c r="B836" s="23"/>
    </row>
    <row r="837" spans="1:2">
      <c r="A837" s="47"/>
      <c r="B837" s="23"/>
    </row>
    <row r="838" spans="1:2">
      <c r="A838" s="47"/>
      <c r="B838" s="23"/>
    </row>
    <row r="839" spans="1:2">
      <c r="A839" s="47"/>
      <c r="B839" s="23"/>
    </row>
    <row r="840" spans="1:2">
      <c r="A840" s="47"/>
      <c r="B840" s="23"/>
    </row>
    <row r="841" spans="1:2">
      <c r="A841" s="47"/>
      <c r="B841" s="23"/>
    </row>
    <row r="842" spans="1:2">
      <c r="A842" s="47"/>
      <c r="B842" s="23"/>
    </row>
    <row r="843" spans="1:2">
      <c r="A843" s="47"/>
      <c r="B843" s="23"/>
    </row>
    <row r="844" spans="1:2">
      <c r="A844" s="47"/>
      <c r="B844" s="23"/>
    </row>
    <row r="845" spans="1:2">
      <c r="A845" s="47"/>
      <c r="B845" s="23"/>
    </row>
    <row r="846" spans="1:2">
      <c r="A846" s="47"/>
      <c r="B846" s="23"/>
    </row>
    <row r="847" spans="1:2">
      <c r="A847" s="47"/>
      <c r="B847" s="23"/>
    </row>
    <row r="848" spans="1:2">
      <c r="A848" s="47"/>
      <c r="B848" s="23"/>
    </row>
    <row r="849" spans="1:2">
      <c r="A849" s="47"/>
      <c r="B849" s="23"/>
    </row>
    <row r="850" spans="1:2">
      <c r="A850" s="47"/>
      <c r="B850" s="23"/>
    </row>
    <row r="851" spans="1:2">
      <c r="A851" s="47"/>
      <c r="B851" s="23"/>
    </row>
    <row r="852" spans="1:2">
      <c r="A852" s="47"/>
      <c r="B852" s="23"/>
    </row>
    <row r="853" spans="1:2">
      <c r="A853" s="47"/>
      <c r="B853" s="23"/>
    </row>
    <row r="854" spans="1:2">
      <c r="A854" s="47"/>
      <c r="B854" s="23"/>
    </row>
    <row r="855" spans="1:2">
      <c r="A855" s="47"/>
      <c r="B855" s="23"/>
    </row>
    <row r="856" spans="1:2">
      <c r="A856" s="47"/>
      <c r="B856" s="23"/>
    </row>
    <row r="857" spans="1:2">
      <c r="A857" s="47"/>
      <c r="B857" s="23"/>
    </row>
    <row r="858" spans="1:2">
      <c r="A858" s="47"/>
      <c r="B858" s="23"/>
    </row>
    <row r="859" spans="1:2">
      <c r="A859" s="47"/>
      <c r="B859" s="23"/>
    </row>
    <row r="860" spans="1:2">
      <c r="A860" s="47"/>
      <c r="B860" s="23"/>
    </row>
    <row r="861" spans="1:2">
      <c r="A861" s="47"/>
      <c r="B861" s="23"/>
    </row>
    <row r="862" spans="1:2">
      <c r="A862" s="47"/>
      <c r="B862" s="23"/>
    </row>
    <row r="863" spans="1:2">
      <c r="A863" s="47"/>
      <c r="B863" s="23"/>
    </row>
    <row r="864" spans="1:2">
      <c r="A864" s="47"/>
      <c r="B864" s="23"/>
    </row>
    <row r="865" spans="1:2">
      <c r="A865" s="47"/>
      <c r="B865" s="23"/>
    </row>
    <row r="866" spans="1:2">
      <c r="A866" s="47"/>
      <c r="B866" s="23"/>
    </row>
    <row r="867" spans="1:2">
      <c r="A867" s="47"/>
      <c r="B867" s="23"/>
    </row>
    <row r="868" spans="1:2">
      <c r="A868" s="47"/>
      <c r="B868" s="23"/>
    </row>
    <row r="869" spans="1:2">
      <c r="A869" s="47"/>
      <c r="B869" s="23"/>
    </row>
    <row r="870" spans="1:2">
      <c r="A870" s="47"/>
      <c r="B870" s="23"/>
    </row>
    <row r="871" spans="1:2">
      <c r="A871" s="47"/>
      <c r="B871" s="23"/>
    </row>
    <row r="872" spans="1:2">
      <c r="A872" s="47"/>
      <c r="B872" s="23"/>
    </row>
    <row r="873" spans="1:2">
      <c r="A873" s="47"/>
      <c r="B873" s="23"/>
    </row>
    <row r="874" spans="1:2">
      <c r="A874" s="47"/>
      <c r="B874" s="23"/>
    </row>
    <row r="875" spans="1:2">
      <c r="A875" s="47"/>
      <c r="B875" s="23"/>
    </row>
    <row r="876" spans="1:2">
      <c r="A876" s="47"/>
      <c r="B876" s="23"/>
    </row>
    <row r="877" spans="1:2">
      <c r="A877" s="47"/>
      <c r="B877" s="23"/>
    </row>
    <row r="878" spans="1:2">
      <c r="A878" s="47"/>
      <c r="B878" s="23"/>
    </row>
    <row r="879" spans="1:2">
      <c r="A879" s="47"/>
      <c r="B879" s="23"/>
    </row>
    <row r="880" spans="1:2">
      <c r="A880" s="47"/>
      <c r="B880" s="23"/>
    </row>
    <row r="881" spans="1:2">
      <c r="A881" s="47"/>
      <c r="B881" s="23"/>
    </row>
    <row r="882" spans="1:2">
      <c r="A882" s="47"/>
      <c r="B882" s="23"/>
    </row>
    <row r="883" spans="1:2">
      <c r="A883" s="47"/>
      <c r="B883" s="23"/>
    </row>
    <row r="884" spans="1:2">
      <c r="A884" s="47"/>
      <c r="B884" s="23"/>
    </row>
    <row r="885" spans="1:2">
      <c r="A885" s="47"/>
      <c r="B885" s="23"/>
    </row>
    <row r="886" spans="1:2">
      <c r="A886" s="47"/>
      <c r="B886" s="23"/>
    </row>
    <row r="887" spans="1:2">
      <c r="A887" s="47"/>
      <c r="B887" s="23"/>
    </row>
    <row r="888" spans="1:2">
      <c r="A888" s="47"/>
      <c r="B888" s="23"/>
    </row>
    <row r="889" spans="1:2">
      <c r="A889" s="47"/>
      <c r="B889" s="23"/>
    </row>
    <row r="890" spans="1:2">
      <c r="A890" s="47"/>
      <c r="B890" s="23"/>
    </row>
    <row r="891" spans="1:2">
      <c r="A891" s="47"/>
      <c r="B891" s="23"/>
    </row>
    <row r="892" spans="1:2">
      <c r="A892" s="47"/>
      <c r="B892" s="23"/>
    </row>
    <row r="893" spans="1:2">
      <c r="A893" s="47"/>
      <c r="B893" s="23"/>
    </row>
    <row r="894" spans="1:2">
      <c r="A894" s="47"/>
      <c r="B894" s="23"/>
    </row>
    <row r="895" spans="1:2">
      <c r="A895" s="47"/>
      <c r="B895" s="23"/>
    </row>
    <row r="896" spans="1:2">
      <c r="A896" s="47"/>
      <c r="B896" s="23"/>
    </row>
    <row r="897" spans="1:2">
      <c r="A897" s="47"/>
      <c r="B897" s="23"/>
    </row>
    <row r="898" spans="1:2">
      <c r="A898" s="47"/>
      <c r="B898" s="23"/>
    </row>
    <row r="899" spans="1:2">
      <c r="A899" s="47"/>
      <c r="B899" s="23"/>
    </row>
    <row r="900" spans="1:2">
      <c r="A900" s="47"/>
      <c r="B900" s="23"/>
    </row>
    <row r="901" spans="1:2">
      <c r="A901" s="47"/>
      <c r="B901" s="23"/>
    </row>
    <row r="902" spans="1:2">
      <c r="A902" s="47"/>
      <c r="B902" s="23"/>
    </row>
    <row r="903" spans="1:2">
      <c r="A903" s="47"/>
      <c r="B903" s="23"/>
    </row>
    <row r="904" spans="1:2">
      <c r="A904" s="47"/>
      <c r="B904" s="23"/>
    </row>
    <row r="905" spans="1:2">
      <c r="A905" s="47"/>
      <c r="B905" s="23"/>
    </row>
    <row r="906" spans="1:2">
      <c r="A906" s="47"/>
      <c r="B906" s="23"/>
    </row>
    <row r="907" spans="1:2">
      <c r="A907" s="47"/>
      <c r="B907" s="23"/>
    </row>
    <row r="908" spans="1:2">
      <c r="A908" s="47"/>
      <c r="B908" s="23"/>
    </row>
    <row r="909" spans="1:2">
      <c r="A909" s="47"/>
      <c r="B909" s="23"/>
    </row>
    <row r="910" spans="1:2">
      <c r="A910" s="47"/>
      <c r="B910" s="23"/>
    </row>
    <row r="911" spans="1:2">
      <c r="A911" s="47"/>
      <c r="B911" s="23"/>
    </row>
    <row r="912" spans="1:2">
      <c r="A912" s="47"/>
      <c r="B912" s="23"/>
    </row>
    <row r="913" spans="1:2">
      <c r="A913" s="47"/>
      <c r="B913" s="23"/>
    </row>
    <row r="914" spans="1:2">
      <c r="A914" s="47"/>
      <c r="B914" s="23"/>
    </row>
    <row r="915" spans="1:2">
      <c r="A915" s="47"/>
      <c r="B915" s="23"/>
    </row>
    <row r="916" spans="1:2">
      <c r="A916" s="47"/>
      <c r="B916" s="23"/>
    </row>
    <row r="917" spans="1:2">
      <c r="A917" s="47"/>
      <c r="B917" s="23"/>
    </row>
    <row r="918" spans="1:2">
      <c r="A918" s="47"/>
      <c r="B918" s="23"/>
    </row>
    <row r="919" spans="1:2">
      <c r="A919" s="47"/>
      <c r="B919" s="23"/>
    </row>
    <row r="920" spans="1:2">
      <c r="A920" s="47"/>
      <c r="B920" s="23"/>
    </row>
    <row r="921" spans="1:2">
      <c r="A921" s="47"/>
      <c r="B921" s="23"/>
    </row>
    <row r="922" spans="1:2">
      <c r="A922" s="47"/>
      <c r="B922" s="23"/>
    </row>
    <row r="923" spans="1:2">
      <c r="A923" s="47"/>
      <c r="B923" s="23"/>
    </row>
    <row r="924" spans="1:2">
      <c r="A924" s="47"/>
      <c r="B924" s="23"/>
    </row>
    <row r="925" spans="1:2">
      <c r="A925" s="47"/>
      <c r="B925" s="23"/>
    </row>
    <row r="926" spans="1:2">
      <c r="A926" s="47"/>
      <c r="B926" s="23"/>
    </row>
    <row r="927" spans="1:2">
      <c r="A927" s="47"/>
      <c r="B927" s="23"/>
    </row>
    <row r="928" spans="1:2">
      <c r="A928" s="47"/>
      <c r="B928" s="23"/>
    </row>
    <row r="929" spans="1:2">
      <c r="A929" s="47"/>
      <c r="B929" s="23"/>
    </row>
    <row r="930" spans="1:2">
      <c r="A930" s="47"/>
      <c r="B930" s="23"/>
    </row>
    <row r="931" spans="1:2">
      <c r="A931" s="47"/>
      <c r="B931" s="23"/>
    </row>
    <row r="932" spans="1:2">
      <c r="A932" s="47"/>
      <c r="B932" s="23"/>
    </row>
    <row r="933" spans="1:2">
      <c r="A933" s="47"/>
      <c r="B933" s="23"/>
    </row>
    <row r="934" spans="1:2">
      <c r="A934" s="47"/>
      <c r="B934" s="23"/>
    </row>
    <row r="935" spans="1:2">
      <c r="A935" s="47"/>
      <c r="B935" s="23"/>
    </row>
    <row r="936" spans="1:2">
      <c r="A936" s="47"/>
      <c r="B936" s="23"/>
    </row>
    <row r="937" spans="1:2">
      <c r="A937" s="47"/>
      <c r="B937" s="23"/>
    </row>
    <row r="938" spans="1:2">
      <c r="A938" s="47"/>
      <c r="B938" s="23"/>
    </row>
    <row r="939" spans="1:2">
      <c r="A939" s="47"/>
      <c r="B939" s="23"/>
    </row>
    <row r="940" spans="1:2">
      <c r="A940" s="47"/>
      <c r="B940" s="23"/>
    </row>
    <row r="941" spans="1:2">
      <c r="A941" s="47"/>
      <c r="B941" s="23"/>
    </row>
    <row r="942" spans="1:2">
      <c r="A942" s="47"/>
      <c r="B942" s="23"/>
    </row>
    <row r="943" spans="1:2">
      <c r="A943" s="47"/>
      <c r="B943" s="23"/>
    </row>
    <row r="944" spans="1:2">
      <c r="A944" s="47"/>
      <c r="B944" s="23"/>
    </row>
    <row r="945" spans="1:2">
      <c r="A945" s="47"/>
      <c r="B945" s="23"/>
    </row>
    <row r="946" spans="1:2">
      <c r="A946" s="47"/>
      <c r="B946" s="23"/>
    </row>
    <row r="947" spans="1:2">
      <c r="A947" s="47"/>
      <c r="B947" s="23"/>
    </row>
    <row r="948" spans="1:2">
      <c r="A948" s="47"/>
      <c r="B948" s="23"/>
    </row>
    <row r="949" spans="1:2">
      <c r="A949" s="47"/>
      <c r="B949" s="23"/>
    </row>
    <row r="950" spans="1:2">
      <c r="A950" s="47"/>
      <c r="B950" s="23"/>
    </row>
    <row r="951" spans="1:2">
      <c r="A951" s="47"/>
      <c r="B951" s="23"/>
    </row>
    <row r="952" spans="1:2">
      <c r="A952" s="47"/>
      <c r="B952" s="23"/>
    </row>
    <row r="953" spans="1:2">
      <c r="A953" s="47"/>
      <c r="B953" s="23"/>
    </row>
    <row r="954" spans="1:2">
      <c r="A954" s="47"/>
      <c r="B954" s="23"/>
    </row>
    <row r="955" spans="1:2">
      <c r="A955" s="47"/>
      <c r="B955" s="23"/>
    </row>
    <row r="956" spans="1:2">
      <c r="A956" s="47"/>
      <c r="B956" s="23"/>
    </row>
    <row r="957" spans="1:2">
      <c r="A957" s="47"/>
      <c r="B957" s="23"/>
    </row>
    <row r="958" spans="1:2">
      <c r="A958" s="47"/>
      <c r="B958" s="23"/>
    </row>
    <row r="959" spans="1:2">
      <c r="A959" s="47"/>
      <c r="B959" s="23"/>
    </row>
    <row r="960" spans="1:2">
      <c r="A960" s="47"/>
      <c r="B960" s="23"/>
    </row>
    <row r="961" spans="1:2">
      <c r="A961" s="47"/>
      <c r="B961" s="23"/>
    </row>
    <row r="962" spans="1:2">
      <c r="A962" s="47"/>
      <c r="B962" s="23"/>
    </row>
    <row r="963" spans="1:2">
      <c r="A963" s="47"/>
      <c r="B963" s="23"/>
    </row>
    <row r="964" spans="1:2">
      <c r="A964" s="47"/>
      <c r="B964" s="23"/>
    </row>
    <row r="965" spans="1:2">
      <c r="A965" s="47"/>
      <c r="B965" s="23"/>
    </row>
    <row r="966" spans="1:2">
      <c r="A966" s="47"/>
      <c r="B966" s="23"/>
    </row>
    <row r="967" spans="1:2">
      <c r="A967" s="47"/>
      <c r="B967" s="23"/>
    </row>
    <row r="968" spans="1:2">
      <c r="A968" s="47"/>
      <c r="B968" s="23"/>
    </row>
    <row r="969" spans="1:2">
      <c r="A969" s="47"/>
      <c r="B969" s="23"/>
    </row>
    <row r="970" spans="1:2">
      <c r="A970" s="47"/>
      <c r="B970" s="23"/>
    </row>
    <row r="971" spans="1:2">
      <c r="A971" s="47"/>
      <c r="B971" s="23"/>
    </row>
    <row r="972" spans="1:2">
      <c r="A972" s="47"/>
      <c r="B972" s="23"/>
    </row>
    <row r="973" spans="1:2">
      <c r="A973" s="47"/>
      <c r="B973" s="23"/>
    </row>
    <row r="974" spans="1:2">
      <c r="A974" s="47"/>
      <c r="B974" s="23"/>
    </row>
    <row r="975" spans="1:2">
      <c r="A975" s="47"/>
      <c r="B975" s="23"/>
    </row>
    <row r="976" spans="1:2">
      <c r="A976" s="47"/>
      <c r="B976" s="23"/>
    </row>
    <row r="977" spans="1:2">
      <c r="A977" s="47"/>
      <c r="B977" s="23"/>
    </row>
    <row r="978" spans="1:2">
      <c r="A978" s="47"/>
      <c r="B978" s="23"/>
    </row>
    <row r="979" spans="1:2">
      <c r="A979" s="47"/>
      <c r="B979" s="23"/>
    </row>
    <row r="980" spans="1:2">
      <c r="A980" s="47"/>
      <c r="B980" s="23"/>
    </row>
    <row r="981" spans="1:2">
      <c r="A981" s="47"/>
      <c r="B981" s="23"/>
    </row>
    <row r="982" spans="1:2">
      <c r="A982" s="47"/>
      <c r="B982" s="23"/>
    </row>
    <row r="983" spans="1:2">
      <c r="A983" s="47"/>
      <c r="B983" s="23"/>
    </row>
    <row r="984" spans="1:2">
      <c r="A984" s="47"/>
      <c r="B984" s="23"/>
    </row>
    <row r="985" spans="1:2">
      <c r="A985" s="47"/>
      <c r="B985" s="23"/>
    </row>
    <row r="986" spans="1:2">
      <c r="A986" s="47"/>
      <c r="B986" s="23"/>
    </row>
    <row r="987" spans="1:2">
      <c r="A987" s="47"/>
      <c r="B987" s="23"/>
    </row>
    <row r="988" spans="1:2">
      <c r="A988" s="47"/>
      <c r="B988" s="23"/>
    </row>
    <row r="989" spans="1:2">
      <c r="A989" s="47"/>
      <c r="B989" s="23"/>
    </row>
    <row r="990" spans="1:2">
      <c r="A990" s="47"/>
      <c r="B990" s="23"/>
    </row>
    <row r="991" spans="1:2">
      <c r="A991" s="47"/>
      <c r="B991" s="23"/>
    </row>
    <row r="992" spans="1:2">
      <c r="A992" s="47"/>
      <c r="B992" s="23"/>
    </row>
    <row r="993" spans="1:2">
      <c r="A993" s="47"/>
      <c r="B993" s="23"/>
    </row>
    <row r="994" spans="1:2">
      <c r="A994" s="47"/>
      <c r="B994" s="23"/>
    </row>
    <row r="995" spans="1:2">
      <c r="A995" s="47"/>
      <c r="B995" s="23"/>
    </row>
    <row r="996" spans="1:2">
      <c r="A996" s="47"/>
      <c r="B996" s="23"/>
    </row>
    <row r="997" spans="1:2">
      <c r="A997" s="47"/>
      <c r="B997" s="23"/>
    </row>
    <row r="998" spans="1:2">
      <c r="A998" s="47"/>
      <c r="B998" s="23"/>
    </row>
    <row r="999" spans="1:2">
      <c r="A999" s="47"/>
      <c r="B999" s="23"/>
    </row>
    <row r="1000" spans="1:2">
      <c r="A1000" s="47"/>
      <c r="B1000" s="23"/>
    </row>
    <row r="1001" spans="1:2">
      <c r="A1001" s="47"/>
      <c r="B1001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0"/>
  <sheetViews>
    <sheetView topLeftCell="A75" workbookViewId="0">
      <selection activeCell="D99" sqref="D99"/>
    </sheetView>
  </sheetViews>
  <sheetFormatPr defaultColWidth="17.33203125" defaultRowHeight="15" customHeight="1"/>
  <sheetData>
    <row r="1" spans="1:4">
      <c r="A1" s="105" t="s">
        <v>0</v>
      </c>
      <c r="B1" s="106" t="s">
        <v>2</v>
      </c>
      <c r="C1" s="107" t="s">
        <v>3</v>
      </c>
      <c r="D1" s="107" t="s">
        <v>4</v>
      </c>
    </row>
    <row r="2" spans="1:4">
      <c r="A2" s="7">
        <v>42068</v>
      </c>
      <c r="B2" s="9">
        <v>25.53</v>
      </c>
      <c r="C2" s="11" t="s">
        <v>9</v>
      </c>
      <c r="D2" s="11" t="s">
        <v>10</v>
      </c>
    </row>
    <row r="3" spans="1:4">
      <c r="A3" s="7">
        <v>42072</v>
      </c>
      <c r="B3" s="9">
        <v>183.73</v>
      </c>
      <c r="C3" s="11" t="s">
        <v>9</v>
      </c>
      <c r="D3" s="11" t="s">
        <v>208</v>
      </c>
    </row>
    <row r="4" spans="1:4">
      <c r="A4" s="7">
        <v>42074</v>
      </c>
      <c r="B4" s="9">
        <v>38.72</v>
      </c>
      <c r="C4" t="s">
        <v>9</v>
      </c>
      <c r="D4" s="11" t="s">
        <v>34</v>
      </c>
    </row>
    <row r="5" spans="1:4">
      <c r="A5" s="7">
        <v>42076</v>
      </c>
      <c r="B5" s="9">
        <v>54.19</v>
      </c>
      <c r="C5" t="s">
        <v>9</v>
      </c>
      <c r="D5" s="11" t="s">
        <v>60</v>
      </c>
    </row>
    <row r="6" spans="1:4">
      <c r="A6" s="7">
        <v>42082</v>
      </c>
      <c r="B6" s="9">
        <v>75</v>
      </c>
      <c r="C6" s="11" t="s">
        <v>13</v>
      </c>
      <c r="D6" s="11" t="s">
        <v>14</v>
      </c>
    </row>
    <row r="7" spans="1:4">
      <c r="A7" s="7">
        <v>42080</v>
      </c>
      <c r="B7" s="9">
        <v>10.71</v>
      </c>
      <c r="C7" s="11" t="s">
        <v>61</v>
      </c>
      <c r="D7" s="11" t="s">
        <v>251</v>
      </c>
    </row>
    <row r="8" spans="1:4">
      <c r="A8" s="7">
        <v>42083</v>
      </c>
      <c r="B8" s="23">
        <f>33.46-B7-8</f>
        <v>14.75</v>
      </c>
      <c r="C8" s="11" t="s">
        <v>61</v>
      </c>
      <c r="D8" s="11" t="s">
        <v>252</v>
      </c>
    </row>
    <row r="9" spans="1:4">
      <c r="A9" s="7">
        <v>42072</v>
      </c>
      <c r="B9" s="9">
        <v>28</v>
      </c>
      <c r="C9" s="11" t="s">
        <v>18</v>
      </c>
      <c r="D9" s="11" t="s">
        <v>253</v>
      </c>
    </row>
    <row r="10" spans="1:4">
      <c r="A10" s="7">
        <v>42093</v>
      </c>
      <c r="B10" s="9">
        <v>50</v>
      </c>
      <c r="C10" s="11" t="s">
        <v>18</v>
      </c>
      <c r="D10" s="11" t="s">
        <v>254</v>
      </c>
    </row>
    <row r="11" spans="1:4">
      <c r="A11" s="101">
        <v>42076</v>
      </c>
      <c r="B11" s="102">
        <v>28</v>
      </c>
      <c r="C11" s="103" t="s">
        <v>18</v>
      </c>
      <c r="D11" s="103" t="s">
        <v>255</v>
      </c>
    </row>
    <row r="12" spans="1:4">
      <c r="A12" s="7">
        <v>42073</v>
      </c>
      <c r="B12" s="9">
        <v>577.49</v>
      </c>
      <c r="C12" s="11" t="s">
        <v>256</v>
      </c>
      <c r="D12" s="11" t="s">
        <v>257</v>
      </c>
    </row>
    <row r="13" spans="1:4">
      <c r="A13" s="7">
        <v>42071</v>
      </c>
      <c r="B13" s="9">
        <v>30</v>
      </c>
      <c r="C13" s="11" t="s">
        <v>32</v>
      </c>
      <c r="D13" s="11" t="s">
        <v>258</v>
      </c>
    </row>
    <row r="14" spans="1:4">
      <c r="A14" s="101">
        <v>42076</v>
      </c>
      <c r="B14" s="102">
        <v>21.62</v>
      </c>
      <c r="C14" s="103" t="s">
        <v>32</v>
      </c>
      <c r="D14" s="103" t="s">
        <v>259</v>
      </c>
    </row>
    <row r="15" spans="1:4">
      <c r="A15" s="7">
        <v>42077</v>
      </c>
      <c r="B15" s="9">
        <v>15</v>
      </c>
      <c r="C15" s="11" t="s">
        <v>32</v>
      </c>
      <c r="D15" s="11" t="s">
        <v>260</v>
      </c>
    </row>
    <row r="16" spans="1:4">
      <c r="A16" s="7">
        <v>42077</v>
      </c>
      <c r="B16" s="9">
        <v>40</v>
      </c>
      <c r="C16" s="11" t="s">
        <v>32</v>
      </c>
      <c r="D16" s="11" t="s">
        <v>261</v>
      </c>
    </row>
    <row r="17" spans="1:4">
      <c r="A17" s="7">
        <v>42077</v>
      </c>
      <c r="B17" s="9">
        <v>2.87</v>
      </c>
      <c r="C17" s="11" t="s">
        <v>32</v>
      </c>
      <c r="D17" s="11" t="s">
        <v>262</v>
      </c>
    </row>
    <row r="18" spans="1:4">
      <c r="A18" s="7">
        <v>42079</v>
      </c>
      <c r="B18" s="9">
        <v>10</v>
      </c>
      <c r="C18" s="11" t="s">
        <v>32</v>
      </c>
      <c r="D18" s="11" t="s">
        <v>263</v>
      </c>
    </row>
    <row r="19" spans="1:4">
      <c r="A19" s="7">
        <v>42082</v>
      </c>
      <c r="B19" s="9">
        <v>8.65</v>
      </c>
      <c r="C19" s="11" t="s">
        <v>32</v>
      </c>
      <c r="D19" s="11" t="s">
        <v>264</v>
      </c>
    </row>
    <row r="20" spans="1:4">
      <c r="A20" s="7">
        <v>42083</v>
      </c>
      <c r="B20" s="9">
        <v>0.54</v>
      </c>
      <c r="C20" s="11" t="s">
        <v>32</v>
      </c>
      <c r="D20" s="11" t="s">
        <v>33</v>
      </c>
    </row>
    <row r="21" spans="1:4">
      <c r="A21" s="7">
        <v>42085</v>
      </c>
      <c r="B21" s="9">
        <v>43.56</v>
      </c>
      <c r="C21" s="11" t="s">
        <v>32</v>
      </c>
      <c r="D21" s="11"/>
    </row>
    <row r="22" spans="1:4">
      <c r="A22" s="7">
        <v>42091</v>
      </c>
      <c r="B22" s="9">
        <v>120</v>
      </c>
      <c r="C22" s="11" t="s">
        <v>32</v>
      </c>
      <c r="D22" s="11" t="s">
        <v>265</v>
      </c>
    </row>
    <row r="23" spans="1:4">
      <c r="A23" s="7">
        <v>42072</v>
      </c>
      <c r="B23" s="9">
        <v>12.04</v>
      </c>
      <c r="C23" s="11" t="s">
        <v>39</v>
      </c>
      <c r="D23" s="11" t="s">
        <v>40</v>
      </c>
    </row>
    <row r="24" spans="1:4">
      <c r="A24" s="7">
        <v>42076</v>
      </c>
      <c r="B24" s="9">
        <v>11.97</v>
      </c>
      <c r="C24" s="11" t="s">
        <v>39</v>
      </c>
      <c r="D24" s="11" t="s">
        <v>40</v>
      </c>
    </row>
    <row r="25" spans="1:4">
      <c r="A25" s="7">
        <v>42081</v>
      </c>
      <c r="B25" s="9">
        <v>16.07</v>
      </c>
      <c r="C25" s="11" t="s">
        <v>39</v>
      </c>
      <c r="D25" s="11" t="s">
        <v>40</v>
      </c>
    </row>
    <row r="26" spans="1:4">
      <c r="A26" s="7">
        <v>42085</v>
      </c>
      <c r="B26" s="9">
        <v>22.5</v>
      </c>
      <c r="C26" s="11" t="s">
        <v>39</v>
      </c>
      <c r="D26" s="11" t="s">
        <v>40</v>
      </c>
    </row>
    <row r="27" spans="1:4">
      <c r="A27" s="7">
        <v>42089</v>
      </c>
      <c r="B27" s="9">
        <v>23.51</v>
      </c>
      <c r="C27" s="11" t="s">
        <v>39</v>
      </c>
      <c r="D27" s="11" t="s">
        <v>40</v>
      </c>
    </row>
    <row r="28" spans="1:4">
      <c r="A28" s="7">
        <v>42066</v>
      </c>
      <c r="B28" s="9">
        <v>13.55</v>
      </c>
      <c r="C28" s="11" t="s">
        <v>39</v>
      </c>
      <c r="D28" s="11" t="s">
        <v>266</v>
      </c>
    </row>
    <row r="29" spans="1:4">
      <c r="A29" s="7">
        <v>42080</v>
      </c>
      <c r="B29" s="9">
        <v>10</v>
      </c>
      <c r="C29" s="11" t="s">
        <v>39</v>
      </c>
      <c r="D29" s="11" t="s">
        <v>267</v>
      </c>
    </row>
    <row r="30" spans="1:4">
      <c r="A30" s="7">
        <v>42065</v>
      </c>
      <c r="B30" s="9">
        <v>29.9</v>
      </c>
      <c r="C30" s="11" t="s">
        <v>39</v>
      </c>
      <c r="D30" s="11" t="s">
        <v>43</v>
      </c>
    </row>
    <row r="31" spans="1:4">
      <c r="A31" s="7">
        <v>42073</v>
      </c>
      <c r="B31" s="9">
        <v>27</v>
      </c>
      <c r="C31" s="11" t="s">
        <v>39</v>
      </c>
      <c r="D31" s="11" t="s">
        <v>43</v>
      </c>
    </row>
    <row r="32" spans="1:4">
      <c r="A32" s="7">
        <v>42078</v>
      </c>
      <c r="B32" s="9">
        <v>10.25</v>
      </c>
      <c r="C32" s="11" t="s">
        <v>39</v>
      </c>
      <c r="D32" s="11" t="s">
        <v>43</v>
      </c>
    </row>
    <row r="33" spans="1:4">
      <c r="A33" s="7">
        <v>42080</v>
      </c>
      <c r="B33" s="9">
        <v>20</v>
      </c>
      <c r="C33" s="11" t="s">
        <v>39</v>
      </c>
      <c r="D33" s="11" t="s">
        <v>43</v>
      </c>
    </row>
    <row r="34" spans="1:4">
      <c r="A34" s="7">
        <v>42085</v>
      </c>
      <c r="B34" s="9">
        <v>30</v>
      </c>
      <c r="C34" s="11" t="s">
        <v>39</v>
      </c>
      <c r="D34" s="11" t="s">
        <v>43</v>
      </c>
    </row>
    <row r="35" spans="1:4">
      <c r="A35" s="7">
        <v>42093</v>
      </c>
      <c r="B35" s="9">
        <v>20.45</v>
      </c>
      <c r="C35" s="11" t="s">
        <v>39</v>
      </c>
      <c r="D35" s="11" t="s">
        <v>43</v>
      </c>
    </row>
    <row r="36" spans="1:4">
      <c r="A36" s="7">
        <v>42064</v>
      </c>
      <c r="B36" s="9">
        <v>154.94999999999999</v>
      </c>
      <c r="C36" s="11" t="s">
        <v>57</v>
      </c>
      <c r="D36" s="11" t="s">
        <v>224</v>
      </c>
    </row>
    <row r="37" spans="1:4">
      <c r="A37" s="7">
        <v>42066</v>
      </c>
      <c r="B37" s="9">
        <v>2.59</v>
      </c>
      <c r="C37" s="11" t="s">
        <v>57</v>
      </c>
      <c r="D37" s="11" t="s">
        <v>95</v>
      </c>
    </row>
    <row r="38" spans="1:4">
      <c r="A38" s="7">
        <v>42068</v>
      </c>
      <c r="B38" s="9">
        <v>4.32</v>
      </c>
      <c r="C38" s="11" t="s">
        <v>57</v>
      </c>
      <c r="D38" s="11"/>
    </row>
    <row r="39" spans="1:4">
      <c r="A39" s="7">
        <v>42068</v>
      </c>
      <c r="B39" s="9">
        <v>11.65</v>
      </c>
      <c r="C39" s="11" t="s">
        <v>57</v>
      </c>
      <c r="D39" s="11"/>
    </row>
    <row r="40" spans="1:4">
      <c r="A40" s="7">
        <v>42069</v>
      </c>
      <c r="B40" s="9">
        <v>2.59</v>
      </c>
      <c r="C40" s="11" t="s">
        <v>57</v>
      </c>
      <c r="D40" s="11"/>
    </row>
    <row r="41" spans="1:4">
      <c r="A41" s="7">
        <v>42070</v>
      </c>
      <c r="B41" s="9">
        <v>35.01</v>
      </c>
      <c r="C41" s="11" t="s">
        <v>57</v>
      </c>
      <c r="D41" s="11" t="s">
        <v>58</v>
      </c>
    </row>
    <row r="42" spans="1:4">
      <c r="A42" s="7">
        <v>42071</v>
      </c>
      <c r="B42" s="9">
        <v>7.3</v>
      </c>
      <c r="C42" s="11" t="s">
        <v>57</v>
      </c>
      <c r="D42" s="11" t="s">
        <v>58</v>
      </c>
    </row>
    <row r="43" spans="1:4">
      <c r="A43" s="7">
        <v>42073</v>
      </c>
      <c r="B43" s="9">
        <v>105.6</v>
      </c>
      <c r="C43" s="11" t="s">
        <v>57</v>
      </c>
      <c r="D43" s="11" t="s">
        <v>58</v>
      </c>
    </row>
    <row r="44" spans="1:4">
      <c r="A44" s="7">
        <v>42075</v>
      </c>
      <c r="B44" s="9">
        <v>6.14</v>
      </c>
      <c r="C44" s="11" t="s">
        <v>57</v>
      </c>
      <c r="D44" s="11" t="s">
        <v>58</v>
      </c>
    </row>
    <row r="45" spans="1:4">
      <c r="A45" s="7">
        <v>42077</v>
      </c>
      <c r="B45" s="9">
        <v>2.15</v>
      </c>
      <c r="C45" s="11" t="s">
        <v>57</v>
      </c>
      <c r="D45" s="11" t="s">
        <v>268</v>
      </c>
    </row>
    <row r="46" spans="1:4">
      <c r="A46" s="7">
        <v>42077</v>
      </c>
      <c r="B46" s="9">
        <v>10</v>
      </c>
      <c r="C46" s="11" t="s">
        <v>57</v>
      </c>
      <c r="D46" s="11"/>
    </row>
    <row r="47" spans="1:4">
      <c r="A47" s="7">
        <v>42077</v>
      </c>
      <c r="B47" s="9">
        <v>32.51</v>
      </c>
      <c r="C47" s="11" t="s">
        <v>57</v>
      </c>
      <c r="D47" s="11" t="s">
        <v>73</v>
      </c>
    </row>
    <row r="48" spans="1:4">
      <c r="A48" s="7">
        <v>42078</v>
      </c>
      <c r="B48" s="9">
        <v>33.96</v>
      </c>
      <c r="C48" s="11" t="s">
        <v>57</v>
      </c>
      <c r="D48" s="11" t="s">
        <v>58</v>
      </c>
    </row>
    <row r="49" spans="1:4">
      <c r="A49" s="7">
        <v>42078</v>
      </c>
      <c r="B49" s="9">
        <v>50.17</v>
      </c>
      <c r="C49" s="11" t="s">
        <v>57</v>
      </c>
      <c r="D49" s="11" t="s">
        <v>58</v>
      </c>
    </row>
    <row r="50" spans="1:4">
      <c r="A50" s="7">
        <v>42078</v>
      </c>
      <c r="B50" s="9">
        <v>2.8</v>
      </c>
      <c r="C50" s="11" t="s">
        <v>57</v>
      </c>
      <c r="D50" s="11" t="s">
        <v>269</v>
      </c>
    </row>
    <row r="51" spans="1:4">
      <c r="A51" s="7">
        <v>42079</v>
      </c>
      <c r="B51" s="9">
        <v>2.48</v>
      </c>
      <c r="C51" s="11" t="s">
        <v>57</v>
      </c>
      <c r="D51" s="11" t="s">
        <v>270</v>
      </c>
    </row>
    <row r="52" spans="1:4">
      <c r="A52" s="7">
        <v>42079</v>
      </c>
      <c r="B52" s="9">
        <v>20.010000000000002</v>
      </c>
      <c r="C52" s="11" t="s">
        <v>57</v>
      </c>
      <c r="D52" s="11" t="s">
        <v>58</v>
      </c>
    </row>
    <row r="53" spans="1:4">
      <c r="A53" s="7">
        <v>42083</v>
      </c>
      <c r="B53" s="23">
        <f>33.46-10-8</f>
        <v>15.46</v>
      </c>
      <c r="C53" s="11" t="s">
        <v>57</v>
      </c>
      <c r="D53" s="11" t="s">
        <v>73</v>
      </c>
    </row>
    <row r="54" spans="1:4">
      <c r="A54" s="7">
        <v>42083</v>
      </c>
      <c r="B54" s="9">
        <v>20.12</v>
      </c>
      <c r="C54" s="11" t="s">
        <v>57</v>
      </c>
      <c r="D54" s="11" t="s">
        <v>62</v>
      </c>
    </row>
    <row r="55" spans="1:4">
      <c r="A55" s="101">
        <v>42085</v>
      </c>
      <c r="B55" s="102">
        <v>91.6</v>
      </c>
      <c r="C55" s="103" t="s">
        <v>57</v>
      </c>
      <c r="D55" s="103" t="s">
        <v>73</v>
      </c>
    </row>
    <row r="56" spans="1:4">
      <c r="A56" s="7">
        <v>42086</v>
      </c>
      <c r="B56" s="9">
        <v>29.3</v>
      </c>
      <c r="C56" s="11" t="s">
        <v>57</v>
      </c>
      <c r="D56" s="11" t="s">
        <v>73</v>
      </c>
    </row>
    <row r="57" spans="1:4">
      <c r="A57" s="7">
        <v>42086</v>
      </c>
      <c r="B57" s="9">
        <v>21.84</v>
      </c>
      <c r="C57" s="11" t="s">
        <v>57</v>
      </c>
      <c r="D57" s="11" t="s">
        <v>73</v>
      </c>
    </row>
    <row r="58" spans="1:4">
      <c r="A58" s="7">
        <v>42087</v>
      </c>
      <c r="B58" s="9">
        <v>3.67</v>
      </c>
      <c r="C58" s="11" t="s">
        <v>57</v>
      </c>
      <c r="D58" s="11" t="s">
        <v>95</v>
      </c>
    </row>
    <row r="59" spans="1:4">
      <c r="A59" s="7">
        <v>42088</v>
      </c>
      <c r="B59" s="9">
        <v>64.260000000000005</v>
      </c>
      <c r="C59" s="11" t="s">
        <v>57</v>
      </c>
      <c r="D59" s="11" t="s">
        <v>73</v>
      </c>
    </row>
    <row r="60" spans="1:4">
      <c r="A60" s="7">
        <v>42090</v>
      </c>
      <c r="B60" s="9">
        <v>64.87</v>
      </c>
      <c r="C60" s="11" t="s">
        <v>57</v>
      </c>
      <c r="D60" s="11" t="s">
        <v>73</v>
      </c>
    </row>
    <row r="61" spans="1:4">
      <c r="A61" s="7">
        <v>42091</v>
      </c>
      <c r="B61" s="9">
        <v>52.96</v>
      </c>
      <c r="C61" s="11" t="s">
        <v>57</v>
      </c>
      <c r="D61" s="11" t="s">
        <v>58</v>
      </c>
    </row>
    <row r="62" spans="1:4">
      <c r="A62" s="7">
        <v>42091</v>
      </c>
      <c r="B62" s="9">
        <v>40</v>
      </c>
      <c r="C62" s="11" t="s">
        <v>57</v>
      </c>
      <c r="D62" s="11" t="s">
        <v>271</v>
      </c>
    </row>
    <row r="63" spans="1:4">
      <c r="A63" s="7">
        <v>42093</v>
      </c>
      <c r="B63" s="9">
        <v>61.11</v>
      </c>
      <c r="C63" s="11" t="s">
        <v>57</v>
      </c>
      <c r="D63" s="11" t="s">
        <v>272</v>
      </c>
    </row>
    <row r="64" spans="1:4">
      <c r="A64" s="7">
        <v>42093</v>
      </c>
      <c r="B64" s="23">
        <f>2.14+2.7</f>
        <v>4.84</v>
      </c>
      <c r="C64" s="11" t="s">
        <v>57</v>
      </c>
      <c r="D64" s="11" t="s">
        <v>272</v>
      </c>
    </row>
    <row r="65" spans="1:4">
      <c r="A65" s="7">
        <v>42075</v>
      </c>
      <c r="B65" s="9">
        <v>40.549999999999997</v>
      </c>
      <c r="C65" s="11" t="s">
        <v>89</v>
      </c>
      <c r="D65" s="11"/>
    </row>
    <row r="66" spans="1:4">
      <c r="A66" s="7">
        <v>42080</v>
      </c>
      <c r="B66" s="9">
        <v>91.07</v>
      </c>
      <c r="C66" s="11" t="s">
        <v>89</v>
      </c>
      <c r="D66" s="11"/>
    </row>
    <row r="67" spans="1:4">
      <c r="A67" s="7">
        <v>42087</v>
      </c>
      <c r="B67" s="9">
        <v>52.33</v>
      </c>
      <c r="C67" s="11" t="s">
        <v>89</v>
      </c>
      <c r="D67" s="11" t="s">
        <v>189</v>
      </c>
    </row>
    <row r="68" spans="1:4">
      <c r="A68" s="7">
        <v>42073</v>
      </c>
      <c r="B68" s="9">
        <v>16.100000000000001</v>
      </c>
      <c r="C68" s="11" t="s">
        <v>91</v>
      </c>
      <c r="D68" s="11" t="s">
        <v>273</v>
      </c>
    </row>
    <row r="69" spans="1:4">
      <c r="A69" s="7">
        <v>42076</v>
      </c>
      <c r="B69" s="9">
        <v>3.24</v>
      </c>
      <c r="C69" s="11" t="s">
        <v>91</v>
      </c>
      <c r="D69" s="11" t="s">
        <v>103</v>
      </c>
    </row>
    <row r="70" spans="1:4">
      <c r="A70" s="7">
        <v>42077</v>
      </c>
      <c r="B70" s="9">
        <v>25.66</v>
      </c>
      <c r="C70" s="11" t="s">
        <v>91</v>
      </c>
      <c r="D70" s="11" t="s">
        <v>274</v>
      </c>
    </row>
    <row r="71" spans="1:4">
      <c r="A71" s="7">
        <v>42080</v>
      </c>
      <c r="B71" s="9">
        <v>62.76</v>
      </c>
      <c r="C71" s="11" t="s">
        <v>91</v>
      </c>
      <c r="D71" s="11" t="s">
        <v>275</v>
      </c>
    </row>
    <row r="72" spans="1:4">
      <c r="A72" s="7">
        <v>42083</v>
      </c>
      <c r="B72" s="9">
        <v>8</v>
      </c>
      <c r="C72" s="11" t="s">
        <v>91</v>
      </c>
      <c r="D72" s="11" t="s">
        <v>276</v>
      </c>
    </row>
    <row r="73" spans="1:4">
      <c r="A73" s="7">
        <v>42083</v>
      </c>
      <c r="B73" s="9">
        <v>23.64</v>
      </c>
      <c r="C73" s="11" t="s">
        <v>91</v>
      </c>
      <c r="D73" s="11" t="s">
        <v>277</v>
      </c>
    </row>
    <row r="74" spans="1:4">
      <c r="A74" s="7">
        <v>42087</v>
      </c>
      <c r="B74" s="9">
        <v>3.24</v>
      </c>
      <c r="C74" s="11" t="s">
        <v>91</v>
      </c>
      <c r="D74" s="11" t="s">
        <v>103</v>
      </c>
    </row>
    <row r="75" spans="1:4">
      <c r="A75" s="7">
        <v>42092</v>
      </c>
      <c r="B75" s="9">
        <v>24.79</v>
      </c>
      <c r="C75" s="11" t="s">
        <v>91</v>
      </c>
      <c r="D75" s="11" t="s">
        <v>278</v>
      </c>
    </row>
    <row r="76" spans="1:4">
      <c r="A76" s="7">
        <v>42068</v>
      </c>
      <c r="B76" s="9">
        <v>247.58</v>
      </c>
      <c r="C76" s="11" t="s">
        <v>105</v>
      </c>
      <c r="D76" s="11" t="s">
        <v>279</v>
      </c>
    </row>
    <row r="77" spans="1:4">
      <c r="A77" s="7">
        <v>42073</v>
      </c>
      <c r="B77" s="9">
        <v>237.38</v>
      </c>
      <c r="C77" s="11" t="s">
        <v>105</v>
      </c>
      <c r="D77" s="11" t="s">
        <v>280</v>
      </c>
    </row>
    <row r="78" spans="1:4">
      <c r="A78" s="7">
        <v>42083</v>
      </c>
      <c r="B78" s="9">
        <v>35</v>
      </c>
      <c r="C78" s="11" t="s">
        <v>105</v>
      </c>
      <c r="D78" s="11" t="s">
        <v>281</v>
      </c>
    </row>
    <row r="79" spans="1:4">
      <c r="A79" s="7">
        <v>42065</v>
      </c>
      <c r="B79" s="9">
        <v>95</v>
      </c>
      <c r="C79" s="11" t="s">
        <v>109</v>
      </c>
      <c r="D79" s="11" t="s">
        <v>135</v>
      </c>
    </row>
    <row r="80" spans="1:4">
      <c r="A80" s="7">
        <v>42066</v>
      </c>
      <c r="B80" s="9">
        <v>48.58</v>
      </c>
      <c r="C80" s="11" t="s">
        <v>109</v>
      </c>
      <c r="D80" s="11" t="s">
        <v>282</v>
      </c>
    </row>
    <row r="81" spans="1:4">
      <c r="A81" s="7">
        <v>42073</v>
      </c>
      <c r="B81" s="9">
        <v>5.4</v>
      </c>
      <c r="C81" s="11" t="s">
        <v>109</v>
      </c>
      <c r="D81" s="11" t="s">
        <v>283</v>
      </c>
    </row>
    <row r="82" spans="1:4">
      <c r="A82" s="7">
        <v>42075</v>
      </c>
      <c r="B82" s="9">
        <v>200</v>
      </c>
      <c r="C82" s="11" t="s">
        <v>109</v>
      </c>
      <c r="D82" s="11" t="s">
        <v>284</v>
      </c>
    </row>
    <row r="83" spans="1:4">
      <c r="A83" s="7">
        <v>42078</v>
      </c>
      <c r="B83" s="9">
        <v>21.95</v>
      </c>
      <c r="C83" s="11" t="s">
        <v>109</v>
      </c>
      <c r="D83" s="11"/>
    </row>
    <row r="84" spans="1:4">
      <c r="A84" s="7">
        <v>42079</v>
      </c>
      <c r="B84" s="9">
        <v>-50.04</v>
      </c>
      <c r="C84" s="11" t="s">
        <v>109</v>
      </c>
      <c r="D84" s="11" t="s">
        <v>285</v>
      </c>
    </row>
    <row r="85" spans="1:4">
      <c r="A85" s="7">
        <v>42083</v>
      </c>
      <c r="B85" s="9">
        <v>12.86</v>
      </c>
      <c r="C85" s="11" t="s">
        <v>109</v>
      </c>
      <c r="D85" s="11" t="s">
        <v>286</v>
      </c>
    </row>
    <row r="86" spans="1:4">
      <c r="A86" s="7">
        <v>42083</v>
      </c>
      <c r="B86" s="9">
        <v>10.74</v>
      </c>
      <c r="C86" s="11" t="s">
        <v>109</v>
      </c>
      <c r="D86" s="11" t="s">
        <v>287</v>
      </c>
    </row>
    <row r="87" spans="1:4">
      <c r="A87" s="7">
        <v>42083</v>
      </c>
      <c r="B87" s="9">
        <v>3.79</v>
      </c>
      <c r="C87" s="11" t="s">
        <v>109</v>
      </c>
      <c r="D87" s="11" t="s">
        <v>288</v>
      </c>
    </row>
    <row r="88" spans="1:4">
      <c r="A88" s="7">
        <v>42083</v>
      </c>
      <c r="B88" s="9">
        <v>19.45</v>
      </c>
      <c r="C88" s="11" t="s">
        <v>109</v>
      </c>
      <c r="D88" s="11" t="s">
        <v>289</v>
      </c>
    </row>
    <row r="89" spans="1:4">
      <c r="A89" s="7">
        <v>42086</v>
      </c>
      <c r="B89" s="9">
        <v>34.049999999999997</v>
      </c>
      <c r="C89" s="11" t="s">
        <v>109</v>
      </c>
      <c r="D89" s="11" t="s">
        <v>290</v>
      </c>
    </row>
    <row r="90" spans="1:4">
      <c r="A90" s="7">
        <v>42086</v>
      </c>
      <c r="B90" s="9">
        <v>15</v>
      </c>
      <c r="C90" s="11" t="s">
        <v>109</v>
      </c>
      <c r="D90" s="11" t="s">
        <v>291</v>
      </c>
    </row>
    <row r="91" spans="1:4">
      <c r="A91" s="7">
        <v>42065</v>
      </c>
      <c r="B91" s="108">
        <v>1865.43</v>
      </c>
      <c r="C91" t="s">
        <v>163</v>
      </c>
    </row>
    <row r="92" spans="1:4">
      <c r="A92" s="7">
        <v>42074</v>
      </c>
      <c r="B92" s="9">
        <v>181.75</v>
      </c>
      <c r="C92" s="11" t="s">
        <v>129</v>
      </c>
      <c r="D92" s="11" t="s">
        <v>130</v>
      </c>
    </row>
    <row r="93" spans="1:4">
      <c r="A93" s="7">
        <v>42067</v>
      </c>
      <c r="B93" s="9">
        <v>125</v>
      </c>
      <c r="C93" s="11" t="s">
        <v>164</v>
      </c>
    </row>
    <row r="94" spans="1:4">
      <c r="A94" s="7">
        <v>42065</v>
      </c>
      <c r="B94" s="9">
        <v>37.1</v>
      </c>
      <c r="C94" s="11" t="s">
        <v>165</v>
      </c>
      <c r="D94" s="11" t="s">
        <v>292</v>
      </c>
    </row>
    <row r="95" spans="1:4">
      <c r="A95" s="7">
        <v>42072</v>
      </c>
      <c r="B95" s="9">
        <v>15</v>
      </c>
      <c r="C95" s="11" t="s">
        <v>165</v>
      </c>
      <c r="D95" s="11" t="s">
        <v>293</v>
      </c>
    </row>
    <row r="96" spans="1:4">
      <c r="A96" s="7">
        <v>42085</v>
      </c>
      <c r="B96" s="9">
        <v>34.619999999999997</v>
      </c>
      <c r="C96" s="11" t="s">
        <v>165</v>
      </c>
      <c r="D96" s="11" t="s">
        <v>294</v>
      </c>
    </row>
    <row r="97" spans="1:4">
      <c r="A97" s="42">
        <v>43531</v>
      </c>
      <c r="B97" s="39">
        <v>916.67</v>
      </c>
      <c r="C97" s="13" t="s">
        <v>15</v>
      </c>
      <c r="D97" s="11"/>
    </row>
    <row r="98" spans="1:4">
      <c r="A98" s="7">
        <v>42078</v>
      </c>
      <c r="B98" s="9">
        <v>-50</v>
      </c>
      <c r="C98" s="11" t="s">
        <v>138</v>
      </c>
      <c r="D98" s="13"/>
    </row>
    <row r="99" spans="1:4">
      <c r="A99" s="101">
        <v>42065</v>
      </c>
      <c r="B99" s="109">
        <f>622.7/6</f>
        <v>103.78333333333335</v>
      </c>
      <c r="C99" s="11" t="s">
        <v>167</v>
      </c>
      <c r="D99" s="11" t="s">
        <v>295</v>
      </c>
    </row>
    <row r="101" spans="1:4">
      <c r="A101" s="7"/>
      <c r="B101" s="9"/>
      <c r="C101" s="11"/>
    </row>
    <row r="102" spans="1:4">
      <c r="A102" s="47"/>
      <c r="B102" s="23"/>
    </row>
    <row r="103" spans="1:4">
      <c r="A103" s="47"/>
      <c r="B103" s="23"/>
    </row>
    <row r="104" spans="1:4">
      <c r="A104" s="47"/>
      <c r="B104" s="23"/>
    </row>
    <row r="105" spans="1:4">
      <c r="A105" s="47"/>
      <c r="B105" s="23"/>
    </row>
    <row r="106" spans="1:4">
      <c r="A106" s="47"/>
      <c r="B106" s="23"/>
    </row>
    <row r="107" spans="1:4">
      <c r="A107" s="47"/>
      <c r="B107" s="23"/>
    </row>
    <row r="108" spans="1:4">
      <c r="A108" s="47"/>
      <c r="B108" s="23"/>
    </row>
    <row r="109" spans="1:4">
      <c r="A109" s="47"/>
      <c r="B109" s="23"/>
    </row>
    <row r="110" spans="1:4">
      <c r="A110" s="47"/>
      <c r="B110" s="23"/>
    </row>
    <row r="111" spans="1:4">
      <c r="A111" s="47"/>
      <c r="B111" s="23"/>
    </row>
    <row r="112" spans="1:4">
      <c r="A112" s="47"/>
      <c r="B112" s="23"/>
    </row>
    <row r="113" spans="1:2">
      <c r="A113" s="47"/>
      <c r="B113" s="23"/>
    </row>
    <row r="114" spans="1:2">
      <c r="A114" s="47"/>
      <c r="B114" s="23"/>
    </row>
    <row r="115" spans="1:2">
      <c r="A115" s="47"/>
      <c r="B115" s="23"/>
    </row>
    <row r="116" spans="1:2">
      <c r="A116" s="47"/>
      <c r="B116" s="23"/>
    </row>
    <row r="117" spans="1:2">
      <c r="A117" s="47"/>
      <c r="B117" s="23"/>
    </row>
    <row r="118" spans="1:2">
      <c r="A118" s="47"/>
      <c r="B118" s="23"/>
    </row>
    <row r="119" spans="1:2">
      <c r="A119" s="47"/>
      <c r="B119" s="23"/>
    </row>
    <row r="120" spans="1:2">
      <c r="A120" s="47"/>
      <c r="B120" s="23"/>
    </row>
    <row r="121" spans="1:2">
      <c r="A121" s="47"/>
      <c r="B121" s="23"/>
    </row>
    <row r="122" spans="1:2">
      <c r="A122" s="47"/>
      <c r="B122" s="23"/>
    </row>
    <row r="123" spans="1:2">
      <c r="A123" s="47"/>
      <c r="B123" s="23"/>
    </row>
    <row r="124" spans="1:2">
      <c r="A124" s="47"/>
      <c r="B124" s="23"/>
    </row>
    <row r="125" spans="1:2">
      <c r="A125" s="47"/>
      <c r="B125" s="23"/>
    </row>
    <row r="126" spans="1:2">
      <c r="A126" s="47"/>
      <c r="B126" s="23"/>
    </row>
    <row r="127" spans="1:2">
      <c r="A127" s="47"/>
      <c r="B127" s="23"/>
    </row>
    <row r="128" spans="1:2">
      <c r="A128" s="47"/>
      <c r="B128" s="23"/>
    </row>
    <row r="129" spans="1:2">
      <c r="A129" s="47"/>
      <c r="B129" s="23"/>
    </row>
    <row r="130" spans="1:2">
      <c r="A130" s="47"/>
      <c r="B130" s="23"/>
    </row>
    <row r="131" spans="1:2">
      <c r="A131" s="47"/>
      <c r="B131" s="23"/>
    </row>
    <row r="132" spans="1:2">
      <c r="A132" s="47"/>
      <c r="B132" s="23"/>
    </row>
    <row r="133" spans="1:2">
      <c r="A133" s="47"/>
      <c r="B133" s="23"/>
    </row>
    <row r="134" spans="1:2">
      <c r="A134" s="47"/>
      <c r="B134" s="23"/>
    </row>
    <row r="135" spans="1:2">
      <c r="A135" s="47"/>
      <c r="B135" s="23"/>
    </row>
    <row r="136" spans="1:2">
      <c r="A136" s="47"/>
      <c r="B136" s="23"/>
    </row>
    <row r="137" spans="1:2">
      <c r="A137" s="47"/>
      <c r="B137" s="23"/>
    </row>
    <row r="138" spans="1:2">
      <c r="A138" s="47"/>
      <c r="B138" s="23"/>
    </row>
    <row r="139" spans="1:2">
      <c r="A139" s="47"/>
      <c r="B139" s="23"/>
    </row>
    <row r="140" spans="1:2">
      <c r="A140" s="47"/>
      <c r="B140" s="23"/>
    </row>
    <row r="141" spans="1:2">
      <c r="A141" s="47"/>
      <c r="B141" s="23"/>
    </row>
    <row r="142" spans="1:2">
      <c r="A142" s="47"/>
      <c r="B142" s="23"/>
    </row>
    <row r="143" spans="1:2">
      <c r="A143" s="47"/>
      <c r="B143" s="23"/>
    </row>
    <row r="144" spans="1:2">
      <c r="A144" s="47"/>
      <c r="B144" s="23"/>
    </row>
    <row r="145" spans="1:2">
      <c r="A145" s="47"/>
      <c r="B145" s="23"/>
    </row>
    <row r="146" spans="1:2">
      <c r="A146" s="47"/>
      <c r="B146" s="23"/>
    </row>
    <row r="147" spans="1:2">
      <c r="A147" s="47"/>
      <c r="B147" s="23"/>
    </row>
    <row r="148" spans="1:2">
      <c r="A148" s="47"/>
      <c r="B148" s="23"/>
    </row>
    <row r="149" spans="1:2">
      <c r="A149" s="47"/>
      <c r="B149" s="23"/>
    </row>
    <row r="150" spans="1:2">
      <c r="A150" s="47"/>
      <c r="B150" s="23"/>
    </row>
    <row r="151" spans="1:2">
      <c r="A151" s="47"/>
      <c r="B151" s="23"/>
    </row>
    <row r="152" spans="1:2">
      <c r="A152" s="47"/>
      <c r="B152" s="23"/>
    </row>
    <row r="153" spans="1:2">
      <c r="A153" s="47"/>
      <c r="B153" s="23"/>
    </row>
    <row r="154" spans="1:2">
      <c r="A154" s="47"/>
      <c r="B154" s="23"/>
    </row>
    <row r="155" spans="1:2">
      <c r="A155" s="47"/>
      <c r="B155" s="23"/>
    </row>
    <row r="156" spans="1:2">
      <c r="A156" s="47"/>
      <c r="B156" s="23"/>
    </row>
    <row r="157" spans="1:2">
      <c r="A157" s="47"/>
      <c r="B157" s="23"/>
    </row>
    <row r="158" spans="1:2">
      <c r="A158" s="47"/>
      <c r="B158" s="23"/>
    </row>
    <row r="159" spans="1:2">
      <c r="A159" s="47"/>
      <c r="B159" s="23"/>
    </row>
    <row r="160" spans="1:2">
      <c r="A160" s="47"/>
      <c r="B160" s="23"/>
    </row>
    <row r="161" spans="1:2">
      <c r="A161" s="47"/>
      <c r="B161" s="23"/>
    </row>
    <row r="162" spans="1:2">
      <c r="A162" s="47"/>
      <c r="B162" s="23"/>
    </row>
    <row r="163" spans="1:2">
      <c r="A163" s="47"/>
      <c r="B163" s="23"/>
    </row>
    <row r="164" spans="1:2">
      <c r="A164" s="47"/>
      <c r="B164" s="23"/>
    </row>
    <row r="165" spans="1:2">
      <c r="A165" s="47"/>
      <c r="B165" s="23"/>
    </row>
    <row r="166" spans="1:2">
      <c r="A166" s="47"/>
      <c r="B166" s="23"/>
    </row>
    <row r="167" spans="1:2">
      <c r="A167" s="47"/>
      <c r="B167" s="23"/>
    </row>
    <row r="168" spans="1:2">
      <c r="A168" s="47"/>
      <c r="B168" s="23"/>
    </row>
    <row r="169" spans="1:2">
      <c r="A169" s="47"/>
      <c r="B169" s="23"/>
    </row>
    <row r="170" spans="1:2">
      <c r="A170" s="47"/>
      <c r="B170" s="23"/>
    </row>
    <row r="171" spans="1:2">
      <c r="A171" s="47"/>
      <c r="B171" s="23"/>
    </row>
    <row r="172" spans="1:2">
      <c r="A172" s="47"/>
      <c r="B172" s="23"/>
    </row>
    <row r="173" spans="1:2">
      <c r="A173" s="47"/>
      <c r="B173" s="23"/>
    </row>
    <row r="174" spans="1:2">
      <c r="A174" s="47"/>
      <c r="B174" s="23"/>
    </row>
    <row r="175" spans="1:2">
      <c r="A175" s="47"/>
      <c r="B175" s="23"/>
    </row>
    <row r="176" spans="1:2">
      <c r="A176" s="47"/>
      <c r="B176" s="23"/>
    </row>
    <row r="177" spans="1:2">
      <c r="A177" s="47"/>
      <c r="B177" s="23"/>
    </row>
    <row r="178" spans="1:2">
      <c r="A178" s="47"/>
      <c r="B178" s="23"/>
    </row>
    <row r="179" spans="1:2">
      <c r="A179" s="47"/>
      <c r="B179" s="23"/>
    </row>
    <row r="180" spans="1:2">
      <c r="A180" s="47"/>
      <c r="B180" s="23"/>
    </row>
    <row r="181" spans="1:2">
      <c r="A181" s="47"/>
      <c r="B181" s="23"/>
    </row>
    <row r="182" spans="1:2">
      <c r="A182" s="47"/>
      <c r="B182" s="23"/>
    </row>
    <row r="183" spans="1:2">
      <c r="A183" s="47"/>
      <c r="B183" s="23"/>
    </row>
    <row r="184" spans="1:2">
      <c r="A184" s="47"/>
      <c r="B184" s="23"/>
    </row>
    <row r="185" spans="1:2">
      <c r="A185" s="47"/>
      <c r="B185" s="23"/>
    </row>
    <row r="186" spans="1:2">
      <c r="A186" s="47"/>
      <c r="B186" s="23"/>
    </row>
    <row r="187" spans="1:2">
      <c r="A187" s="47"/>
      <c r="B187" s="23"/>
    </row>
    <row r="188" spans="1:2">
      <c r="A188" s="47"/>
      <c r="B188" s="23"/>
    </row>
    <row r="189" spans="1:2">
      <c r="A189" s="47"/>
      <c r="B189" s="23"/>
    </row>
    <row r="190" spans="1:2">
      <c r="A190" s="47"/>
      <c r="B190" s="23"/>
    </row>
    <row r="191" spans="1:2">
      <c r="A191" s="47"/>
      <c r="B191" s="23"/>
    </row>
    <row r="192" spans="1:2">
      <c r="A192" s="47"/>
      <c r="B192" s="23"/>
    </row>
    <row r="193" spans="1:2">
      <c r="A193" s="47"/>
      <c r="B193" s="23"/>
    </row>
    <row r="194" spans="1:2">
      <c r="A194" s="47"/>
      <c r="B194" s="23"/>
    </row>
    <row r="195" spans="1:2">
      <c r="A195" s="47"/>
      <c r="B195" s="23"/>
    </row>
    <row r="196" spans="1:2">
      <c r="A196" s="47"/>
      <c r="B196" s="23"/>
    </row>
    <row r="197" spans="1:2">
      <c r="A197" s="47"/>
      <c r="B197" s="23"/>
    </row>
    <row r="198" spans="1:2">
      <c r="A198" s="47"/>
      <c r="B198" s="23"/>
    </row>
    <row r="199" spans="1:2">
      <c r="A199" s="47"/>
      <c r="B199" s="23"/>
    </row>
    <row r="200" spans="1:2">
      <c r="A200" s="47"/>
      <c r="B200" s="23"/>
    </row>
    <row r="201" spans="1:2">
      <c r="A201" s="47"/>
      <c r="B201" s="23"/>
    </row>
    <row r="202" spans="1:2">
      <c r="A202" s="47"/>
      <c r="B202" s="23"/>
    </row>
    <row r="203" spans="1:2">
      <c r="A203" s="47"/>
      <c r="B203" s="23"/>
    </row>
    <row r="204" spans="1:2">
      <c r="A204" s="47"/>
      <c r="B204" s="23"/>
    </row>
    <row r="205" spans="1:2">
      <c r="A205" s="47"/>
      <c r="B205" s="23"/>
    </row>
    <row r="206" spans="1:2">
      <c r="A206" s="47"/>
      <c r="B206" s="23"/>
    </row>
    <row r="207" spans="1:2">
      <c r="A207" s="47"/>
      <c r="B207" s="23"/>
    </row>
    <row r="208" spans="1:2">
      <c r="A208" s="47"/>
      <c r="B208" s="23"/>
    </row>
    <row r="209" spans="1:2">
      <c r="A209" s="47"/>
      <c r="B209" s="23"/>
    </row>
    <row r="210" spans="1:2">
      <c r="A210" s="47"/>
      <c r="B210" s="23"/>
    </row>
    <row r="211" spans="1:2">
      <c r="A211" s="47"/>
      <c r="B211" s="23"/>
    </row>
    <row r="212" spans="1:2">
      <c r="A212" s="47"/>
      <c r="B212" s="23"/>
    </row>
    <row r="213" spans="1:2">
      <c r="A213" s="47"/>
      <c r="B213" s="23"/>
    </row>
    <row r="214" spans="1:2">
      <c r="A214" s="47"/>
      <c r="B214" s="23"/>
    </row>
    <row r="215" spans="1:2">
      <c r="A215" s="47"/>
      <c r="B215" s="23"/>
    </row>
    <row r="216" spans="1:2">
      <c r="A216" s="47"/>
      <c r="B216" s="23"/>
    </row>
    <row r="217" spans="1:2">
      <c r="A217" s="47"/>
      <c r="B217" s="23"/>
    </row>
    <row r="218" spans="1:2">
      <c r="A218" s="47"/>
      <c r="B218" s="23"/>
    </row>
    <row r="219" spans="1:2">
      <c r="A219" s="47"/>
      <c r="B219" s="23"/>
    </row>
    <row r="220" spans="1:2">
      <c r="A220" s="47"/>
      <c r="B220" s="23"/>
    </row>
    <row r="221" spans="1:2">
      <c r="A221" s="47"/>
      <c r="B221" s="23"/>
    </row>
    <row r="222" spans="1:2">
      <c r="A222" s="47"/>
      <c r="B222" s="23"/>
    </row>
    <row r="223" spans="1:2">
      <c r="A223" s="47"/>
      <c r="B223" s="23"/>
    </row>
    <row r="224" spans="1:2">
      <c r="A224" s="47"/>
      <c r="B224" s="23"/>
    </row>
    <row r="225" spans="1:2">
      <c r="A225" s="47"/>
      <c r="B225" s="23"/>
    </row>
    <row r="226" spans="1:2">
      <c r="A226" s="47"/>
      <c r="B226" s="23"/>
    </row>
    <row r="227" spans="1:2">
      <c r="A227" s="47"/>
      <c r="B227" s="23"/>
    </row>
    <row r="228" spans="1:2">
      <c r="A228" s="47"/>
      <c r="B228" s="23"/>
    </row>
    <row r="229" spans="1:2">
      <c r="A229" s="47"/>
      <c r="B229" s="23"/>
    </row>
    <row r="230" spans="1:2">
      <c r="A230" s="47"/>
      <c r="B230" s="23"/>
    </row>
    <row r="231" spans="1:2">
      <c r="A231" s="47"/>
      <c r="B231" s="23"/>
    </row>
    <row r="232" spans="1:2">
      <c r="A232" s="47"/>
      <c r="B232" s="23"/>
    </row>
    <row r="233" spans="1:2">
      <c r="A233" s="47"/>
      <c r="B233" s="23"/>
    </row>
    <row r="234" spans="1:2">
      <c r="A234" s="47"/>
      <c r="B234" s="23"/>
    </row>
    <row r="235" spans="1:2">
      <c r="A235" s="47"/>
      <c r="B235" s="23"/>
    </row>
    <row r="236" spans="1:2">
      <c r="A236" s="47"/>
      <c r="B236" s="23"/>
    </row>
    <row r="237" spans="1:2">
      <c r="A237" s="47"/>
      <c r="B237" s="23"/>
    </row>
    <row r="238" spans="1:2">
      <c r="A238" s="47"/>
      <c r="B238" s="23"/>
    </row>
    <row r="239" spans="1:2">
      <c r="A239" s="47"/>
      <c r="B239" s="23"/>
    </row>
    <row r="240" spans="1:2">
      <c r="A240" s="47"/>
      <c r="B240" s="23"/>
    </row>
    <row r="241" spans="1:2">
      <c r="A241" s="47"/>
      <c r="B241" s="23"/>
    </row>
    <row r="242" spans="1:2">
      <c r="A242" s="47"/>
      <c r="B242" s="23"/>
    </row>
    <row r="243" spans="1:2">
      <c r="A243" s="47"/>
      <c r="B243" s="23"/>
    </row>
    <row r="244" spans="1:2">
      <c r="A244" s="47"/>
      <c r="B244" s="23"/>
    </row>
    <row r="245" spans="1:2">
      <c r="A245" s="47"/>
      <c r="B245" s="23"/>
    </row>
    <row r="246" spans="1:2">
      <c r="A246" s="47"/>
      <c r="B246" s="23"/>
    </row>
    <row r="247" spans="1:2">
      <c r="A247" s="47"/>
      <c r="B247" s="23"/>
    </row>
    <row r="248" spans="1:2">
      <c r="A248" s="47"/>
      <c r="B248" s="23"/>
    </row>
    <row r="249" spans="1:2">
      <c r="A249" s="47"/>
      <c r="B249" s="23"/>
    </row>
    <row r="250" spans="1:2">
      <c r="A250" s="47"/>
      <c r="B250" s="23"/>
    </row>
    <row r="251" spans="1:2">
      <c r="A251" s="47"/>
      <c r="B251" s="23"/>
    </row>
    <row r="252" spans="1:2">
      <c r="A252" s="47"/>
      <c r="B252" s="23"/>
    </row>
    <row r="253" spans="1:2">
      <c r="A253" s="47"/>
      <c r="B253" s="23"/>
    </row>
    <row r="254" spans="1:2">
      <c r="A254" s="47"/>
      <c r="B254" s="23"/>
    </row>
    <row r="255" spans="1:2">
      <c r="A255" s="47"/>
      <c r="B255" s="23"/>
    </row>
    <row r="256" spans="1:2">
      <c r="A256" s="47"/>
      <c r="B256" s="23"/>
    </row>
    <row r="257" spans="1:2">
      <c r="A257" s="47"/>
      <c r="B257" s="23"/>
    </row>
    <row r="258" spans="1:2">
      <c r="A258" s="47"/>
      <c r="B258" s="23"/>
    </row>
    <row r="259" spans="1:2">
      <c r="A259" s="47"/>
      <c r="B259" s="23"/>
    </row>
    <row r="260" spans="1:2">
      <c r="A260" s="47"/>
      <c r="B260" s="23"/>
    </row>
    <row r="261" spans="1:2">
      <c r="A261" s="47"/>
      <c r="B261" s="23"/>
    </row>
    <row r="262" spans="1:2">
      <c r="A262" s="47"/>
      <c r="B262" s="23"/>
    </row>
    <row r="263" spans="1:2">
      <c r="A263" s="47"/>
      <c r="B263" s="23"/>
    </row>
    <row r="264" spans="1:2">
      <c r="A264" s="47"/>
      <c r="B264" s="23"/>
    </row>
    <row r="265" spans="1:2">
      <c r="A265" s="47"/>
      <c r="B265" s="23"/>
    </row>
    <row r="266" spans="1:2">
      <c r="A266" s="47"/>
      <c r="B266" s="23"/>
    </row>
    <row r="267" spans="1:2">
      <c r="A267" s="47"/>
      <c r="B267" s="23"/>
    </row>
    <row r="268" spans="1:2">
      <c r="A268" s="47"/>
      <c r="B268" s="23"/>
    </row>
    <row r="269" spans="1:2">
      <c r="A269" s="47"/>
      <c r="B269" s="23"/>
    </row>
    <row r="270" spans="1:2">
      <c r="A270" s="47"/>
      <c r="B270" s="23"/>
    </row>
    <row r="271" spans="1:2">
      <c r="A271" s="47"/>
      <c r="B271" s="23"/>
    </row>
    <row r="272" spans="1:2">
      <c r="A272" s="47"/>
      <c r="B272" s="23"/>
    </row>
    <row r="273" spans="1:2">
      <c r="A273" s="47"/>
      <c r="B273" s="23"/>
    </row>
    <row r="274" spans="1:2">
      <c r="A274" s="47"/>
      <c r="B274" s="23"/>
    </row>
    <row r="275" spans="1:2">
      <c r="A275" s="47"/>
      <c r="B275" s="23"/>
    </row>
    <row r="276" spans="1:2">
      <c r="A276" s="47"/>
      <c r="B276" s="23"/>
    </row>
    <row r="277" spans="1:2">
      <c r="A277" s="47"/>
      <c r="B277" s="23"/>
    </row>
    <row r="278" spans="1:2">
      <c r="A278" s="47"/>
      <c r="B278" s="23"/>
    </row>
    <row r="279" spans="1:2">
      <c r="A279" s="47"/>
      <c r="B279" s="23"/>
    </row>
    <row r="280" spans="1:2">
      <c r="A280" s="47"/>
      <c r="B280" s="23"/>
    </row>
    <row r="281" spans="1:2">
      <c r="A281" s="47"/>
      <c r="B281" s="23"/>
    </row>
    <row r="282" spans="1:2">
      <c r="A282" s="47"/>
      <c r="B282" s="23"/>
    </row>
    <row r="283" spans="1:2">
      <c r="A283" s="47"/>
      <c r="B283" s="23"/>
    </row>
    <row r="284" spans="1:2">
      <c r="A284" s="47"/>
      <c r="B284" s="23"/>
    </row>
    <row r="285" spans="1:2">
      <c r="A285" s="47"/>
      <c r="B285" s="23"/>
    </row>
    <row r="286" spans="1:2">
      <c r="A286" s="47"/>
      <c r="B286" s="23"/>
    </row>
    <row r="287" spans="1:2">
      <c r="A287" s="47"/>
      <c r="B287" s="23"/>
    </row>
    <row r="288" spans="1:2">
      <c r="A288" s="47"/>
      <c r="B288" s="23"/>
    </row>
    <row r="289" spans="1:2">
      <c r="A289" s="47"/>
      <c r="B289" s="23"/>
    </row>
    <row r="290" spans="1:2">
      <c r="A290" s="47"/>
      <c r="B290" s="23"/>
    </row>
    <row r="291" spans="1:2">
      <c r="A291" s="47"/>
      <c r="B291" s="23"/>
    </row>
    <row r="292" spans="1:2">
      <c r="A292" s="47"/>
      <c r="B292" s="23"/>
    </row>
    <row r="293" spans="1:2">
      <c r="A293" s="47"/>
      <c r="B293" s="23"/>
    </row>
    <row r="294" spans="1:2">
      <c r="A294" s="47"/>
      <c r="B294" s="23"/>
    </row>
    <row r="295" spans="1:2">
      <c r="A295" s="47"/>
      <c r="B295" s="23"/>
    </row>
    <row r="296" spans="1:2">
      <c r="A296" s="47"/>
      <c r="B296" s="23"/>
    </row>
    <row r="297" spans="1:2">
      <c r="A297" s="47"/>
      <c r="B297" s="23"/>
    </row>
    <row r="298" spans="1:2">
      <c r="A298" s="47"/>
      <c r="B298" s="23"/>
    </row>
    <row r="299" spans="1:2">
      <c r="A299" s="47"/>
      <c r="B299" s="23"/>
    </row>
    <row r="300" spans="1:2">
      <c r="A300" s="47"/>
      <c r="B300" s="23"/>
    </row>
    <row r="301" spans="1:2">
      <c r="A301" s="47"/>
      <c r="B301" s="23"/>
    </row>
    <row r="302" spans="1:2">
      <c r="A302" s="47"/>
      <c r="B302" s="23"/>
    </row>
    <row r="303" spans="1:2">
      <c r="A303" s="47"/>
      <c r="B303" s="23"/>
    </row>
    <row r="304" spans="1:2">
      <c r="A304" s="47"/>
      <c r="B304" s="23"/>
    </row>
    <row r="305" spans="1:2">
      <c r="A305" s="47"/>
      <c r="B305" s="23"/>
    </row>
    <row r="306" spans="1:2">
      <c r="A306" s="47"/>
      <c r="B306" s="23"/>
    </row>
    <row r="307" spans="1:2">
      <c r="A307" s="47"/>
      <c r="B307" s="23"/>
    </row>
    <row r="308" spans="1:2">
      <c r="A308" s="47"/>
      <c r="B308" s="23"/>
    </row>
    <row r="309" spans="1:2">
      <c r="A309" s="47"/>
      <c r="B309" s="23"/>
    </row>
    <row r="310" spans="1:2">
      <c r="A310" s="47"/>
      <c r="B310" s="23"/>
    </row>
    <row r="311" spans="1:2">
      <c r="A311" s="47"/>
      <c r="B311" s="23"/>
    </row>
    <row r="312" spans="1:2">
      <c r="A312" s="47"/>
      <c r="B312" s="23"/>
    </row>
    <row r="313" spans="1:2">
      <c r="A313" s="47"/>
      <c r="B313" s="23"/>
    </row>
    <row r="314" spans="1:2">
      <c r="A314" s="47"/>
      <c r="B314" s="23"/>
    </row>
    <row r="315" spans="1:2">
      <c r="A315" s="47"/>
      <c r="B315" s="23"/>
    </row>
    <row r="316" spans="1:2">
      <c r="A316" s="47"/>
      <c r="B316" s="23"/>
    </row>
    <row r="317" spans="1:2">
      <c r="A317" s="47"/>
      <c r="B317" s="23"/>
    </row>
    <row r="318" spans="1:2">
      <c r="A318" s="47"/>
      <c r="B318" s="23"/>
    </row>
    <row r="319" spans="1:2">
      <c r="A319" s="47"/>
      <c r="B319" s="23"/>
    </row>
    <row r="320" spans="1:2">
      <c r="A320" s="47"/>
      <c r="B320" s="23"/>
    </row>
    <row r="321" spans="1:2">
      <c r="A321" s="47"/>
      <c r="B321" s="23"/>
    </row>
    <row r="322" spans="1:2">
      <c r="A322" s="47"/>
      <c r="B322" s="23"/>
    </row>
    <row r="323" spans="1:2">
      <c r="A323" s="47"/>
      <c r="B323" s="23"/>
    </row>
    <row r="324" spans="1:2">
      <c r="A324" s="47"/>
      <c r="B324" s="23"/>
    </row>
    <row r="325" spans="1:2">
      <c r="A325" s="47"/>
      <c r="B325" s="23"/>
    </row>
    <row r="326" spans="1:2">
      <c r="A326" s="47"/>
      <c r="B326" s="23"/>
    </row>
    <row r="327" spans="1:2">
      <c r="A327" s="47"/>
      <c r="B327" s="23"/>
    </row>
    <row r="328" spans="1:2">
      <c r="A328" s="47"/>
      <c r="B328" s="23"/>
    </row>
    <row r="329" spans="1:2">
      <c r="A329" s="47"/>
      <c r="B329" s="23"/>
    </row>
    <row r="330" spans="1:2">
      <c r="A330" s="47"/>
      <c r="B330" s="23"/>
    </row>
    <row r="331" spans="1:2">
      <c r="A331" s="47"/>
      <c r="B331" s="23"/>
    </row>
    <row r="332" spans="1:2">
      <c r="A332" s="47"/>
      <c r="B332" s="23"/>
    </row>
    <row r="333" spans="1:2">
      <c r="A333" s="47"/>
      <c r="B333" s="23"/>
    </row>
    <row r="334" spans="1:2">
      <c r="A334" s="47"/>
      <c r="B334" s="23"/>
    </row>
    <row r="335" spans="1:2">
      <c r="A335" s="47"/>
      <c r="B335" s="23"/>
    </row>
    <row r="336" spans="1:2">
      <c r="A336" s="47"/>
      <c r="B336" s="23"/>
    </row>
    <row r="337" spans="1:2">
      <c r="A337" s="47"/>
      <c r="B337" s="23"/>
    </row>
    <row r="338" spans="1:2">
      <c r="A338" s="47"/>
      <c r="B338" s="23"/>
    </row>
    <row r="339" spans="1:2">
      <c r="A339" s="47"/>
      <c r="B339" s="23"/>
    </row>
    <row r="340" spans="1:2">
      <c r="A340" s="47"/>
      <c r="B340" s="23"/>
    </row>
    <row r="341" spans="1:2">
      <c r="A341" s="47"/>
      <c r="B341" s="23"/>
    </row>
    <row r="342" spans="1:2">
      <c r="A342" s="47"/>
      <c r="B342" s="23"/>
    </row>
    <row r="343" spans="1:2">
      <c r="A343" s="47"/>
      <c r="B343" s="23"/>
    </row>
    <row r="344" spans="1:2">
      <c r="A344" s="47"/>
      <c r="B344" s="23"/>
    </row>
    <row r="345" spans="1:2">
      <c r="A345" s="47"/>
      <c r="B345" s="23"/>
    </row>
    <row r="346" spans="1:2">
      <c r="A346" s="47"/>
      <c r="B346" s="23"/>
    </row>
    <row r="347" spans="1:2">
      <c r="A347" s="47"/>
      <c r="B347" s="23"/>
    </row>
    <row r="348" spans="1:2">
      <c r="A348" s="47"/>
      <c r="B348" s="23"/>
    </row>
    <row r="349" spans="1:2">
      <c r="A349" s="47"/>
      <c r="B349" s="23"/>
    </row>
    <row r="350" spans="1:2">
      <c r="A350" s="47"/>
      <c r="B350" s="23"/>
    </row>
    <row r="351" spans="1:2">
      <c r="A351" s="47"/>
      <c r="B351" s="23"/>
    </row>
    <row r="352" spans="1:2">
      <c r="A352" s="47"/>
      <c r="B352" s="23"/>
    </row>
    <row r="353" spans="1:2">
      <c r="A353" s="47"/>
      <c r="B353" s="23"/>
    </row>
    <row r="354" spans="1:2">
      <c r="A354" s="47"/>
      <c r="B354" s="23"/>
    </row>
    <row r="355" spans="1:2">
      <c r="A355" s="47"/>
      <c r="B355" s="23"/>
    </row>
    <row r="356" spans="1:2">
      <c r="A356" s="47"/>
      <c r="B356" s="23"/>
    </row>
    <row r="357" spans="1:2">
      <c r="A357" s="47"/>
      <c r="B357" s="23"/>
    </row>
    <row r="358" spans="1:2">
      <c r="A358" s="47"/>
      <c r="B358" s="23"/>
    </row>
    <row r="359" spans="1:2">
      <c r="A359" s="47"/>
      <c r="B359" s="23"/>
    </row>
    <row r="360" spans="1:2">
      <c r="A360" s="47"/>
      <c r="B360" s="23"/>
    </row>
    <row r="361" spans="1:2">
      <c r="A361" s="47"/>
      <c r="B361" s="23"/>
    </row>
    <row r="362" spans="1:2">
      <c r="A362" s="47"/>
      <c r="B362" s="23"/>
    </row>
    <row r="363" spans="1:2">
      <c r="A363" s="47"/>
      <c r="B363" s="23"/>
    </row>
    <row r="364" spans="1:2">
      <c r="A364" s="47"/>
      <c r="B364" s="23"/>
    </row>
    <row r="365" spans="1:2">
      <c r="A365" s="47"/>
      <c r="B365" s="23"/>
    </row>
    <row r="366" spans="1:2">
      <c r="A366" s="47"/>
      <c r="B366" s="23"/>
    </row>
    <row r="367" spans="1:2">
      <c r="A367" s="47"/>
      <c r="B367" s="23"/>
    </row>
    <row r="368" spans="1:2">
      <c r="A368" s="47"/>
      <c r="B368" s="23"/>
    </row>
    <row r="369" spans="1:2">
      <c r="A369" s="47"/>
      <c r="B369" s="23"/>
    </row>
    <row r="370" spans="1:2">
      <c r="A370" s="47"/>
      <c r="B370" s="23"/>
    </row>
    <row r="371" spans="1:2">
      <c r="A371" s="47"/>
      <c r="B371" s="23"/>
    </row>
    <row r="372" spans="1:2">
      <c r="A372" s="47"/>
      <c r="B372" s="23"/>
    </row>
    <row r="373" spans="1:2">
      <c r="A373" s="47"/>
      <c r="B373" s="23"/>
    </row>
    <row r="374" spans="1:2">
      <c r="A374" s="47"/>
      <c r="B374" s="23"/>
    </row>
    <row r="375" spans="1:2">
      <c r="A375" s="47"/>
      <c r="B375" s="23"/>
    </row>
    <row r="376" spans="1:2">
      <c r="A376" s="47"/>
      <c r="B376" s="23"/>
    </row>
    <row r="377" spans="1:2">
      <c r="A377" s="47"/>
      <c r="B377" s="23"/>
    </row>
    <row r="378" spans="1:2">
      <c r="A378" s="47"/>
      <c r="B378" s="23"/>
    </row>
    <row r="379" spans="1:2">
      <c r="A379" s="47"/>
      <c r="B379" s="23"/>
    </row>
    <row r="380" spans="1:2">
      <c r="A380" s="47"/>
      <c r="B380" s="23"/>
    </row>
    <row r="381" spans="1:2">
      <c r="A381" s="47"/>
      <c r="B381" s="23"/>
    </row>
    <row r="382" spans="1:2">
      <c r="A382" s="47"/>
      <c r="B382" s="23"/>
    </row>
    <row r="383" spans="1:2">
      <c r="A383" s="47"/>
      <c r="B383" s="23"/>
    </row>
    <row r="384" spans="1:2">
      <c r="A384" s="47"/>
      <c r="B384" s="23"/>
    </row>
    <row r="385" spans="1:2">
      <c r="A385" s="47"/>
      <c r="B385" s="23"/>
    </row>
    <row r="386" spans="1:2">
      <c r="A386" s="47"/>
      <c r="B386" s="23"/>
    </row>
    <row r="387" spans="1:2">
      <c r="A387" s="47"/>
      <c r="B387" s="23"/>
    </row>
    <row r="388" spans="1:2">
      <c r="A388" s="47"/>
      <c r="B388" s="23"/>
    </row>
    <row r="389" spans="1:2">
      <c r="A389" s="47"/>
      <c r="B389" s="23"/>
    </row>
    <row r="390" spans="1:2">
      <c r="A390" s="47"/>
      <c r="B390" s="23"/>
    </row>
    <row r="391" spans="1:2">
      <c r="A391" s="47"/>
      <c r="B391" s="23"/>
    </row>
    <row r="392" spans="1:2">
      <c r="A392" s="47"/>
      <c r="B392" s="23"/>
    </row>
    <row r="393" spans="1:2">
      <c r="A393" s="47"/>
      <c r="B393" s="23"/>
    </row>
    <row r="394" spans="1:2">
      <c r="A394" s="47"/>
      <c r="B394" s="23"/>
    </row>
    <row r="395" spans="1:2">
      <c r="A395" s="47"/>
      <c r="B395" s="23"/>
    </row>
    <row r="396" spans="1:2">
      <c r="A396" s="47"/>
      <c r="B396" s="23"/>
    </row>
    <row r="397" spans="1:2">
      <c r="A397" s="47"/>
      <c r="B397" s="23"/>
    </row>
    <row r="398" spans="1:2">
      <c r="A398" s="47"/>
      <c r="B398" s="23"/>
    </row>
    <row r="399" spans="1:2">
      <c r="A399" s="47"/>
      <c r="B399" s="23"/>
    </row>
    <row r="400" spans="1:2">
      <c r="A400" s="47"/>
      <c r="B400" s="23"/>
    </row>
    <row r="401" spans="1:2">
      <c r="A401" s="47"/>
      <c r="B401" s="23"/>
    </row>
    <row r="402" spans="1:2">
      <c r="A402" s="47"/>
      <c r="B402" s="23"/>
    </row>
    <row r="403" spans="1:2">
      <c r="A403" s="47"/>
      <c r="B403" s="23"/>
    </row>
    <row r="404" spans="1:2">
      <c r="A404" s="47"/>
      <c r="B404" s="23"/>
    </row>
    <row r="405" spans="1:2">
      <c r="A405" s="47"/>
      <c r="B405" s="23"/>
    </row>
    <row r="406" spans="1:2">
      <c r="A406" s="47"/>
      <c r="B406" s="23"/>
    </row>
    <row r="407" spans="1:2">
      <c r="A407" s="47"/>
      <c r="B407" s="23"/>
    </row>
    <row r="408" spans="1:2">
      <c r="A408" s="47"/>
      <c r="B408" s="23"/>
    </row>
    <row r="409" spans="1:2">
      <c r="A409" s="47"/>
      <c r="B409" s="23"/>
    </row>
    <row r="410" spans="1:2">
      <c r="A410" s="47"/>
      <c r="B410" s="23"/>
    </row>
    <row r="411" spans="1:2">
      <c r="A411" s="47"/>
      <c r="B411" s="23"/>
    </row>
    <row r="412" spans="1:2">
      <c r="A412" s="47"/>
      <c r="B412" s="23"/>
    </row>
    <row r="413" spans="1:2">
      <c r="A413" s="47"/>
      <c r="B413" s="23"/>
    </row>
    <row r="414" spans="1:2">
      <c r="A414" s="47"/>
      <c r="B414" s="23"/>
    </row>
    <row r="415" spans="1:2">
      <c r="A415" s="47"/>
      <c r="B415" s="23"/>
    </row>
    <row r="416" spans="1:2">
      <c r="A416" s="47"/>
      <c r="B416" s="23"/>
    </row>
    <row r="417" spans="1:2">
      <c r="A417" s="47"/>
      <c r="B417" s="23"/>
    </row>
    <row r="418" spans="1:2">
      <c r="A418" s="47"/>
      <c r="B418" s="23"/>
    </row>
    <row r="419" spans="1:2">
      <c r="A419" s="47"/>
      <c r="B419" s="23"/>
    </row>
    <row r="420" spans="1:2">
      <c r="A420" s="47"/>
      <c r="B420" s="23"/>
    </row>
    <row r="421" spans="1:2">
      <c r="A421" s="47"/>
      <c r="B421" s="23"/>
    </row>
    <row r="422" spans="1:2">
      <c r="A422" s="47"/>
      <c r="B422" s="23"/>
    </row>
    <row r="423" spans="1:2">
      <c r="A423" s="47"/>
      <c r="B423" s="23"/>
    </row>
    <row r="424" spans="1:2">
      <c r="A424" s="47"/>
      <c r="B424" s="23"/>
    </row>
    <row r="425" spans="1:2">
      <c r="A425" s="47"/>
      <c r="B425" s="23"/>
    </row>
    <row r="426" spans="1:2">
      <c r="A426" s="47"/>
      <c r="B426" s="23"/>
    </row>
    <row r="427" spans="1:2">
      <c r="A427" s="47"/>
      <c r="B427" s="23"/>
    </row>
    <row r="428" spans="1:2">
      <c r="A428" s="47"/>
      <c r="B428" s="23"/>
    </row>
    <row r="429" spans="1:2">
      <c r="A429" s="47"/>
      <c r="B429" s="23"/>
    </row>
    <row r="430" spans="1:2">
      <c r="A430" s="47"/>
      <c r="B430" s="23"/>
    </row>
    <row r="431" spans="1:2">
      <c r="A431" s="47"/>
      <c r="B431" s="23"/>
    </row>
    <row r="432" spans="1:2">
      <c r="A432" s="47"/>
      <c r="B432" s="23"/>
    </row>
    <row r="433" spans="1:2">
      <c r="A433" s="47"/>
      <c r="B433" s="23"/>
    </row>
    <row r="434" spans="1:2">
      <c r="A434" s="47"/>
      <c r="B434" s="23"/>
    </row>
    <row r="435" spans="1:2">
      <c r="A435" s="47"/>
      <c r="B435" s="23"/>
    </row>
    <row r="436" spans="1:2">
      <c r="A436" s="47"/>
      <c r="B436" s="23"/>
    </row>
    <row r="437" spans="1:2">
      <c r="A437" s="47"/>
      <c r="B437" s="23"/>
    </row>
    <row r="438" spans="1:2">
      <c r="A438" s="47"/>
      <c r="B438" s="23"/>
    </row>
    <row r="439" spans="1:2">
      <c r="A439" s="47"/>
      <c r="B439" s="23"/>
    </row>
    <row r="440" spans="1:2">
      <c r="A440" s="47"/>
      <c r="B440" s="23"/>
    </row>
    <row r="441" spans="1:2">
      <c r="A441" s="47"/>
      <c r="B441" s="23"/>
    </row>
    <row r="442" spans="1:2">
      <c r="A442" s="47"/>
      <c r="B442" s="23"/>
    </row>
    <row r="443" spans="1:2">
      <c r="A443" s="47"/>
      <c r="B443" s="23"/>
    </row>
    <row r="444" spans="1:2">
      <c r="A444" s="47"/>
      <c r="B444" s="23"/>
    </row>
    <row r="445" spans="1:2">
      <c r="A445" s="47"/>
      <c r="B445" s="23"/>
    </row>
    <row r="446" spans="1:2">
      <c r="A446" s="47"/>
      <c r="B446" s="23"/>
    </row>
    <row r="447" spans="1:2">
      <c r="A447" s="47"/>
      <c r="B447" s="23"/>
    </row>
    <row r="448" spans="1:2">
      <c r="A448" s="47"/>
      <c r="B448" s="23"/>
    </row>
    <row r="449" spans="1:2">
      <c r="A449" s="47"/>
      <c r="B449" s="23"/>
    </row>
    <row r="450" spans="1:2">
      <c r="A450" s="47"/>
      <c r="B450" s="23"/>
    </row>
    <row r="451" spans="1:2">
      <c r="A451" s="47"/>
      <c r="B451" s="23"/>
    </row>
    <row r="452" spans="1:2">
      <c r="A452" s="47"/>
      <c r="B452" s="23"/>
    </row>
    <row r="453" spans="1:2">
      <c r="A453" s="47"/>
      <c r="B453" s="23"/>
    </row>
    <row r="454" spans="1:2">
      <c r="A454" s="47"/>
      <c r="B454" s="23"/>
    </row>
    <row r="455" spans="1:2">
      <c r="A455" s="47"/>
      <c r="B455" s="23"/>
    </row>
    <row r="456" spans="1:2">
      <c r="A456" s="47"/>
      <c r="B456" s="23"/>
    </row>
    <row r="457" spans="1:2">
      <c r="A457" s="47"/>
      <c r="B457" s="23"/>
    </row>
    <row r="458" spans="1:2">
      <c r="A458" s="47"/>
      <c r="B458" s="23"/>
    </row>
    <row r="459" spans="1:2">
      <c r="A459" s="47"/>
      <c r="B459" s="23"/>
    </row>
    <row r="460" spans="1:2">
      <c r="A460" s="47"/>
      <c r="B460" s="23"/>
    </row>
    <row r="461" spans="1:2">
      <c r="A461" s="47"/>
      <c r="B461" s="23"/>
    </row>
    <row r="462" spans="1:2">
      <c r="A462" s="47"/>
      <c r="B462" s="23"/>
    </row>
    <row r="463" spans="1:2">
      <c r="A463" s="47"/>
      <c r="B463" s="23"/>
    </row>
    <row r="464" spans="1:2">
      <c r="A464" s="47"/>
      <c r="B464" s="23"/>
    </row>
    <row r="465" spans="1:2">
      <c r="A465" s="47"/>
      <c r="B465" s="23"/>
    </row>
    <row r="466" spans="1:2">
      <c r="A466" s="47"/>
      <c r="B466" s="23"/>
    </row>
    <row r="467" spans="1:2">
      <c r="A467" s="47"/>
      <c r="B467" s="23"/>
    </row>
    <row r="468" spans="1:2">
      <c r="A468" s="47"/>
      <c r="B468" s="23"/>
    </row>
    <row r="469" spans="1:2">
      <c r="A469" s="47"/>
      <c r="B469" s="23"/>
    </row>
    <row r="470" spans="1:2">
      <c r="A470" s="47"/>
      <c r="B470" s="23"/>
    </row>
    <row r="471" spans="1:2">
      <c r="A471" s="47"/>
      <c r="B471" s="23"/>
    </row>
    <row r="472" spans="1:2">
      <c r="A472" s="47"/>
      <c r="B472" s="23"/>
    </row>
    <row r="473" spans="1:2">
      <c r="A473" s="47"/>
      <c r="B473" s="23"/>
    </row>
    <row r="474" spans="1:2">
      <c r="A474" s="47"/>
      <c r="B474" s="23"/>
    </row>
    <row r="475" spans="1:2">
      <c r="A475" s="47"/>
      <c r="B475" s="23"/>
    </row>
    <row r="476" spans="1:2">
      <c r="A476" s="47"/>
      <c r="B476" s="23"/>
    </row>
    <row r="477" spans="1:2">
      <c r="A477" s="47"/>
      <c r="B477" s="23"/>
    </row>
    <row r="478" spans="1:2">
      <c r="A478" s="47"/>
      <c r="B478" s="23"/>
    </row>
    <row r="479" spans="1:2">
      <c r="A479" s="47"/>
      <c r="B479" s="23"/>
    </row>
    <row r="480" spans="1:2">
      <c r="A480" s="47"/>
      <c r="B480" s="23"/>
    </row>
    <row r="481" spans="1:2">
      <c r="A481" s="47"/>
      <c r="B481" s="23"/>
    </row>
    <row r="482" spans="1:2">
      <c r="A482" s="47"/>
      <c r="B482" s="23"/>
    </row>
    <row r="483" spans="1:2">
      <c r="A483" s="47"/>
      <c r="B483" s="23"/>
    </row>
    <row r="484" spans="1:2">
      <c r="A484" s="47"/>
      <c r="B484" s="23"/>
    </row>
    <row r="485" spans="1:2">
      <c r="A485" s="47"/>
      <c r="B485" s="23"/>
    </row>
    <row r="486" spans="1:2">
      <c r="A486" s="47"/>
      <c r="B486" s="23"/>
    </row>
    <row r="487" spans="1:2">
      <c r="A487" s="47"/>
      <c r="B487" s="23"/>
    </row>
    <row r="488" spans="1:2">
      <c r="A488" s="47"/>
      <c r="B488" s="23"/>
    </row>
    <row r="489" spans="1:2">
      <c r="A489" s="47"/>
      <c r="B489" s="23"/>
    </row>
    <row r="490" spans="1:2">
      <c r="A490" s="47"/>
      <c r="B490" s="23"/>
    </row>
    <row r="491" spans="1:2">
      <c r="A491" s="47"/>
      <c r="B491" s="23"/>
    </row>
    <row r="492" spans="1:2">
      <c r="A492" s="47"/>
      <c r="B492" s="23"/>
    </row>
    <row r="493" spans="1:2">
      <c r="A493" s="47"/>
      <c r="B493" s="23"/>
    </row>
    <row r="494" spans="1:2">
      <c r="A494" s="47"/>
      <c r="B494" s="23"/>
    </row>
    <row r="495" spans="1:2">
      <c r="A495" s="47"/>
      <c r="B495" s="23"/>
    </row>
    <row r="496" spans="1:2">
      <c r="A496" s="47"/>
      <c r="B496" s="23"/>
    </row>
    <row r="497" spans="1:2">
      <c r="A497" s="47"/>
      <c r="B497" s="23"/>
    </row>
    <row r="498" spans="1:2">
      <c r="A498" s="47"/>
      <c r="B498" s="23"/>
    </row>
    <row r="499" spans="1:2">
      <c r="A499" s="47"/>
      <c r="B499" s="23"/>
    </row>
    <row r="500" spans="1:2">
      <c r="A500" s="47"/>
      <c r="B500" s="23"/>
    </row>
    <row r="501" spans="1:2">
      <c r="A501" s="47"/>
      <c r="B501" s="23"/>
    </row>
    <row r="502" spans="1:2">
      <c r="A502" s="47"/>
      <c r="B502" s="23"/>
    </row>
    <row r="503" spans="1:2">
      <c r="A503" s="47"/>
      <c r="B503" s="23"/>
    </row>
    <row r="504" spans="1:2">
      <c r="A504" s="47"/>
      <c r="B504" s="23"/>
    </row>
    <row r="505" spans="1:2">
      <c r="A505" s="47"/>
      <c r="B505" s="23"/>
    </row>
    <row r="506" spans="1:2">
      <c r="A506" s="47"/>
      <c r="B506" s="23"/>
    </row>
    <row r="507" spans="1:2">
      <c r="A507" s="47"/>
      <c r="B507" s="23"/>
    </row>
    <row r="508" spans="1:2">
      <c r="A508" s="47"/>
      <c r="B508" s="23"/>
    </row>
    <row r="509" spans="1:2">
      <c r="A509" s="47"/>
      <c r="B509" s="23"/>
    </row>
    <row r="510" spans="1:2">
      <c r="A510" s="47"/>
      <c r="B510" s="23"/>
    </row>
    <row r="511" spans="1:2">
      <c r="A511" s="47"/>
      <c r="B511" s="23"/>
    </row>
    <row r="512" spans="1:2">
      <c r="A512" s="47"/>
      <c r="B512" s="23"/>
    </row>
    <row r="513" spans="1:2">
      <c r="A513" s="47"/>
      <c r="B513" s="23"/>
    </row>
    <row r="514" spans="1:2">
      <c r="A514" s="47"/>
      <c r="B514" s="23"/>
    </row>
    <row r="515" spans="1:2">
      <c r="A515" s="47"/>
      <c r="B515" s="23"/>
    </row>
    <row r="516" spans="1:2">
      <c r="A516" s="47"/>
      <c r="B516" s="23"/>
    </row>
    <row r="517" spans="1:2">
      <c r="A517" s="47"/>
      <c r="B517" s="23"/>
    </row>
    <row r="518" spans="1:2">
      <c r="A518" s="47"/>
      <c r="B518" s="23"/>
    </row>
    <row r="519" spans="1:2">
      <c r="A519" s="47"/>
      <c r="B519" s="23"/>
    </row>
    <row r="520" spans="1:2">
      <c r="A520" s="47"/>
      <c r="B520" s="23"/>
    </row>
    <row r="521" spans="1:2">
      <c r="A521" s="47"/>
      <c r="B521" s="23"/>
    </row>
    <row r="522" spans="1:2">
      <c r="A522" s="47"/>
      <c r="B522" s="23"/>
    </row>
    <row r="523" spans="1:2">
      <c r="A523" s="47"/>
      <c r="B523" s="23"/>
    </row>
    <row r="524" spans="1:2">
      <c r="A524" s="47"/>
      <c r="B524" s="23"/>
    </row>
    <row r="525" spans="1:2">
      <c r="A525" s="47"/>
      <c r="B525" s="23"/>
    </row>
    <row r="526" spans="1:2">
      <c r="A526" s="47"/>
      <c r="B526" s="23"/>
    </row>
    <row r="527" spans="1:2">
      <c r="A527" s="47"/>
      <c r="B527" s="23"/>
    </row>
    <row r="528" spans="1:2">
      <c r="A528" s="47"/>
      <c r="B528" s="23"/>
    </row>
    <row r="529" spans="1:2">
      <c r="A529" s="47"/>
      <c r="B529" s="23"/>
    </row>
    <row r="530" spans="1:2">
      <c r="A530" s="47"/>
      <c r="B530" s="23"/>
    </row>
    <row r="531" spans="1:2">
      <c r="A531" s="47"/>
      <c r="B531" s="23"/>
    </row>
    <row r="532" spans="1:2">
      <c r="A532" s="47"/>
      <c r="B532" s="23"/>
    </row>
    <row r="533" spans="1:2">
      <c r="A533" s="47"/>
      <c r="B533" s="23"/>
    </row>
    <row r="534" spans="1:2">
      <c r="A534" s="47"/>
      <c r="B534" s="23"/>
    </row>
    <row r="535" spans="1:2">
      <c r="A535" s="47"/>
      <c r="B535" s="23"/>
    </row>
    <row r="536" spans="1:2">
      <c r="A536" s="47"/>
      <c r="B536" s="23"/>
    </row>
    <row r="537" spans="1:2">
      <c r="A537" s="47"/>
      <c r="B537" s="23"/>
    </row>
    <row r="538" spans="1:2">
      <c r="A538" s="47"/>
      <c r="B538" s="23"/>
    </row>
    <row r="539" spans="1:2">
      <c r="A539" s="47"/>
      <c r="B539" s="23"/>
    </row>
    <row r="540" spans="1:2">
      <c r="A540" s="47"/>
      <c r="B540" s="23"/>
    </row>
    <row r="541" spans="1:2">
      <c r="A541" s="47"/>
      <c r="B541" s="23"/>
    </row>
    <row r="542" spans="1:2">
      <c r="A542" s="47"/>
      <c r="B542" s="23"/>
    </row>
    <row r="543" spans="1:2">
      <c r="A543" s="47"/>
      <c r="B543" s="23"/>
    </row>
    <row r="544" spans="1:2">
      <c r="A544" s="47"/>
      <c r="B544" s="23"/>
    </row>
    <row r="545" spans="1:2">
      <c r="A545" s="47"/>
      <c r="B545" s="23"/>
    </row>
    <row r="546" spans="1:2">
      <c r="A546" s="47"/>
      <c r="B546" s="23"/>
    </row>
    <row r="547" spans="1:2">
      <c r="A547" s="47"/>
      <c r="B547" s="23"/>
    </row>
    <row r="548" spans="1:2">
      <c r="A548" s="47"/>
      <c r="B548" s="23"/>
    </row>
    <row r="549" spans="1:2">
      <c r="A549" s="47"/>
      <c r="B549" s="23"/>
    </row>
    <row r="550" spans="1:2">
      <c r="A550" s="47"/>
      <c r="B550" s="23"/>
    </row>
    <row r="551" spans="1:2">
      <c r="A551" s="47"/>
      <c r="B551" s="23"/>
    </row>
    <row r="552" spans="1:2">
      <c r="A552" s="47"/>
      <c r="B552" s="23"/>
    </row>
    <row r="553" spans="1:2">
      <c r="A553" s="47"/>
      <c r="B553" s="23"/>
    </row>
    <row r="554" spans="1:2">
      <c r="A554" s="47"/>
      <c r="B554" s="23"/>
    </row>
    <row r="555" spans="1:2">
      <c r="A555" s="47"/>
      <c r="B555" s="23"/>
    </row>
    <row r="556" spans="1:2">
      <c r="A556" s="47"/>
      <c r="B556" s="23"/>
    </row>
    <row r="557" spans="1:2">
      <c r="A557" s="47"/>
      <c r="B557" s="23"/>
    </row>
    <row r="558" spans="1:2">
      <c r="A558" s="47"/>
      <c r="B558" s="23"/>
    </row>
    <row r="559" spans="1:2">
      <c r="A559" s="47"/>
      <c r="B559" s="23"/>
    </row>
    <row r="560" spans="1:2">
      <c r="A560" s="47"/>
      <c r="B560" s="23"/>
    </row>
    <row r="561" spans="1:2">
      <c r="A561" s="47"/>
      <c r="B561" s="23"/>
    </row>
    <row r="562" spans="1:2">
      <c r="A562" s="47"/>
      <c r="B562" s="23"/>
    </row>
    <row r="563" spans="1:2">
      <c r="A563" s="47"/>
      <c r="B563" s="23"/>
    </row>
    <row r="564" spans="1:2">
      <c r="A564" s="47"/>
      <c r="B564" s="23"/>
    </row>
    <row r="565" spans="1:2">
      <c r="A565" s="47"/>
      <c r="B565" s="23"/>
    </row>
    <row r="566" spans="1:2">
      <c r="A566" s="47"/>
      <c r="B566" s="23"/>
    </row>
    <row r="567" spans="1:2">
      <c r="A567" s="47"/>
      <c r="B567" s="23"/>
    </row>
    <row r="568" spans="1:2">
      <c r="A568" s="47"/>
      <c r="B568" s="23"/>
    </row>
    <row r="569" spans="1:2">
      <c r="A569" s="47"/>
      <c r="B569" s="23"/>
    </row>
    <row r="570" spans="1:2">
      <c r="A570" s="47"/>
      <c r="B570" s="23"/>
    </row>
    <row r="571" spans="1:2">
      <c r="A571" s="47"/>
      <c r="B571" s="23"/>
    </row>
    <row r="572" spans="1:2">
      <c r="A572" s="47"/>
      <c r="B572" s="23"/>
    </row>
    <row r="573" spans="1:2">
      <c r="A573" s="47"/>
      <c r="B573" s="23"/>
    </row>
    <row r="574" spans="1:2">
      <c r="A574" s="47"/>
      <c r="B574" s="23"/>
    </row>
    <row r="575" spans="1:2">
      <c r="A575" s="47"/>
      <c r="B575" s="23"/>
    </row>
    <row r="576" spans="1:2">
      <c r="A576" s="47"/>
      <c r="B576" s="23"/>
    </row>
    <row r="577" spans="1:2">
      <c r="A577" s="47"/>
      <c r="B577" s="23"/>
    </row>
    <row r="578" spans="1:2">
      <c r="A578" s="47"/>
      <c r="B578" s="23"/>
    </row>
    <row r="579" spans="1:2">
      <c r="A579" s="47"/>
      <c r="B579" s="23"/>
    </row>
    <row r="580" spans="1:2">
      <c r="A580" s="47"/>
      <c r="B580" s="23"/>
    </row>
    <row r="581" spans="1:2">
      <c r="A581" s="47"/>
      <c r="B581" s="23"/>
    </row>
    <row r="582" spans="1:2">
      <c r="A582" s="47"/>
      <c r="B582" s="23"/>
    </row>
    <row r="583" spans="1:2">
      <c r="A583" s="47"/>
      <c r="B583" s="23"/>
    </row>
    <row r="584" spans="1:2">
      <c r="A584" s="47"/>
      <c r="B584" s="23"/>
    </row>
    <row r="585" spans="1:2">
      <c r="A585" s="47"/>
      <c r="B585" s="23"/>
    </row>
    <row r="586" spans="1:2">
      <c r="A586" s="47"/>
      <c r="B586" s="23"/>
    </row>
    <row r="587" spans="1:2">
      <c r="A587" s="47"/>
      <c r="B587" s="23"/>
    </row>
    <row r="588" spans="1:2">
      <c r="A588" s="47"/>
      <c r="B588" s="23"/>
    </row>
    <row r="589" spans="1:2">
      <c r="A589" s="47"/>
      <c r="B589" s="23"/>
    </row>
    <row r="590" spans="1:2">
      <c r="A590" s="47"/>
      <c r="B590" s="23"/>
    </row>
    <row r="591" spans="1:2">
      <c r="A591" s="47"/>
      <c r="B591" s="23"/>
    </row>
    <row r="592" spans="1:2">
      <c r="A592" s="47"/>
      <c r="B592" s="23"/>
    </row>
    <row r="593" spans="1:2">
      <c r="A593" s="47"/>
      <c r="B593" s="23"/>
    </row>
    <row r="594" spans="1:2">
      <c r="A594" s="47"/>
      <c r="B594" s="23"/>
    </row>
    <row r="595" spans="1:2">
      <c r="A595" s="47"/>
      <c r="B595" s="23"/>
    </row>
    <row r="596" spans="1:2">
      <c r="A596" s="47"/>
      <c r="B596" s="23"/>
    </row>
    <row r="597" spans="1:2">
      <c r="A597" s="47"/>
      <c r="B597" s="23"/>
    </row>
    <row r="598" spans="1:2">
      <c r="A598" s="47"/>
      <c r="B598" s="23"/>
    </row>
    <row r="599" spans="1:2">
      <c r="A599" s="47"/>
      <c r="B599" s="23"/>
    </row>
    <row r="600" spans="1:2">
      <c r="A600" s="47"/>
      <c r="B600" s="23"/>
    </row>
    <row r="601" spans="1:2">
      <c r="A601" s="47"/>
      <c r="B601" s="23"/>
    </row>
    <row r="602" spans="1:2">
      <c r="A602" s="47"/>
      <c r="B602" s="23"/>
    </row>
    <row r="603" spans="1:2">
      <c r="A603" s="47"/>
      <c r="B603" s="23"/>
    </row>
    <row r="604" spans="1:2">
      <c r="A604" s="47"/>
      <c r="B604" s="23"/>
    </row>
    <row r="605" spans="1:2">
      <c r="A605" s="47"/>
      <c r="B605" s="23"/>
    </row>
    <row r="606" spans="1:2">
      <c r="A606" s="47"/>
      <c r="B606" s="23"/>
    </row>
    <row r="607" spans="1:2">
      <c r="A607" s="47"/>
      <c r="B607" s="23"/>
    </row>
    <row r="608" spans="1:2">
      <c r="A608" s="47"/>
      <c r="B608" s="23"/>
    </row>
    <row r="609" spans="1:2">
      <c r="A609" s="47"/>
      <c r="B609" s="23"/>
    </row>
    <row r="610" spans="1:2">
      <c r="A610" s="47"/>
      <c r="B610" s="23"/>
    </row>
    <row r="611" spans="1:2">
      <c r="A611" s="47"/>
      <c r="B611" s="23"/>
    </row>
    <row r="612" spans="1:2">
      <c r="A612" s="47"/>
      <c r="B612" s="23"/>
    </row>
    <row r="613" spans="1:2">
      <c r="A613" s="47"/>
      <c r="B613" s="23"/>
    </row>
    <row r="614" spans="1:2">
      <c r="A614" s="47"/>
      <c r="B614" s="23"/>
    </row>
    <row r="615" spans="1:2">
      <c r="A615" s="47"/>
      <c r="B615" s="23"/>
    </row>
    <row r="616" spans="1:2">
      <c r="A616" s="47"/>
      <c r="B616" s="23"/>
    </row>
    <row r="617" spans="1:2">
      <c r="A617" s="47"/>
      <c r="B617" s="23"/>
    </row>
    <row r="618" spans="1:2">
      <c r="A618" s="47"/>
      <c r="B618" s="23"/>
    </row>
    <row r="619" spans="1:2">
      <c r="A619" s="47"/>
      <c r="B619" s="23"/>
    </row>
    <row r="620" spans="1:2">
      <c r="A620" s="47"/>
      <c r="B620" s="23"/>
    </row>
    <row r="621" spans="1:2">
      <c r="A621" s="47"/>
      <c r="B621" s="23"/>
    </row>
    <row r="622" spans="1:2">
      <c r="A622" s="47"/>
      <c r="B622" s="23"/>
    </row>
    <row r="623" spans="1:2">
      <c r="A623" s="47"/>
      <c r="B623" s="23"/>
    </row>
    <row r="624" spans="1:2">
      <c r="A624" s="47"/>
      <c r="B624" s="23"/>
    </row>
    <row r="625" spans="1:2">
      <c r="A625" s="47"/>
      <c r="B625" s="23"/>
    </row>
    <row r="626" spans="1:2">
      <c r="A626" s="47"/>
      <c r="B626" s="23"/>
    </row>
    <row r="627" spans="1:2">
      <c r="A627" s="47"/>
      <c r="B627" s="23"/>
    </row>
    <row r="628" spans="1:2">
      <c r="A628" s="47"/>
      <c r="B628" s="23"/>
    </row>
    <row r="629" spans="1:2">
      <c r="A629" s="47"/>
      <c r="B629" s="23"/>
    </row>
    <row r="630" spans="1:2">
      <c r="A630" s="47"/>
      <c r="B630" s="23"/>
    </row>
    <row r="631" spans="1:2">
      <c r="A631" s="47"/>
      <c r="B631" s="23"/>
    </row>
    <row r="632" spans="1:2">
      <c r="A632" s="47"/>
      <c r="B632" s="23"/>
    </row>
    <row r="633" spans="1:2">
      <c r="A633" s="47"/>
      <c r="B633" s="23"/>
    </row>
    <row r="634" spans="1:2">
      <c r="A634" s="47"/>
      <c r="B634" s="23"/>
    </row>
    <row r="635" spans="1:2">
      <c r="A635" s="47"/>
      <c r="B635" s="23"/>
    </row>
    <row r="636" spans="1:2">
      <c r="A636" s="47"/>
      <c r="B636" s="23"/>
    </row>
    <row r="637" spans="1:2">
      <c r="A637" s="47"/>
      <c r="B637" s="23"/>
    </row>
    <row r="638" spans="1:2">
      <c r="A638" s="47"/>
      <c r="B638" s="23"/>
    </row>
    <row r="639" spans="1:2">
      <c r="A639" s="47"/>
      <c r="B639" s="23"/>
    </row>
    <row r="640" spans="1:2">
      <c r="A640" s="47"/>
      <c r="B640" s="23"/>
    </row>
    <row r="641" spans="1:2">
      <c r="A641" s="47"/>
      <c r="B641" s="23"/>
    </row>
    <row r="642" spans="1:2">
      <c r="A642" s="47"/>
      <c r="B642" s="23"/>
    </row>
    <row r="643" spans="1:2">
      <c r="A643" s="47"/>
      <c r="B643" s="23"/>
    </row>
    <row r="644" spans="1:2">
      <c r="A644" s="47"/>
      <c r="B644" s="23"/>
    </row>
    <row r="645" spans="1:2">
      <c r="A645" s="47"/>
      <c r="B645" s="23"/>
    </row>
    <row r="646" spans="1:2">
      <c r="A646" s="47"/>
      <c r="B646" s="23"/>
    </row>
    <row r="647" spans="1:2">
      <c r="A647" s="47"/>
      <c r="B647" s="23"/>
    </row>
    <row r="648" spans="1:2">
      <c r="A648" s="47"/>
      <c r="B648" s="23"/>
    </row>
    <row r="649" spans="1:2">
      <c r="A649" s="47"/>
      <c r="B649" s="23"/>
    </row>
    <row r="650" spans="1:2">
      <c r="A650" s="47"/>
      <c r="B650" s="23"/>
    </row>
    <row r="651" spans="1:2">
      <c r="A651" s="47"/>
      <c r="B651" s="23"/>
    </row>
    <row r="652" spans="1:2">
      <c r="A652" s="47"/>
      <c r="B652" s="23"/>
    </row>
    <row r="653" spans="1:2">
      <c r="A653" s="47"/>
      <c r="B653" s="23"/>
    </row>
    <row r="654" spans="1:2">
      <c r="A654" s="47"/>
      <c r="B654" s="23"/>
    </row>
    <row r="655" spans="1:2">
      <c r="A655" s="47"/>
      <c r="B655" s="23"/>
    </row>
    <row r="656" spans="1:2">
      <c r="A656" s="47"/>
      <c r="B656" s="23"/>
    </row>
    <row r="657" spans="1:2">
      <c r="A657" s="47"/>
      <c r="B657" s="23"/>
    </row>
    <row r="658" spans="1:2">
      <c r="A658" s="47"/>
      <c r="B658" s="23"/>
    </row>
    <row r="659" spans="1:2">
      <c r="A659" s="47"/>
      <c r="B659" s="23"/>
    </row>
    <row r="660" spans="1:2">
      <c r="A660" s="47"/>
      <c r="B660" s="23"/>
    </row>
    <row r="661" spans="1:2">
      <c r="A661" s="47"/>
      <c r="B661" s="23"/>
    </row>
    <row r="662" spans="1:2">
      <c r="A662" s="47"/>
      <c r="B662" s="23"/>
    </row>
    <row r="663" spans="1:2">
      <c r="A663" s="47"/>
      <c r="B663" s="23"/>
    </row>
    <row r="664" spans="1:2">
      <c r="A664" s="47"/>
      <c r="B664" s="23"/>
    </row>
    <row r="665" spans="1:2">
      <c r="A665" s="47"/>
      <c r="B665" s="23"/>
    </row>
    <row r="666" spans="1:2">
      <c r="A666" s="47"/>
      <c r="B666" s="23"/>
    </row>
    <row r="667" spans="1:2">
      <c r="A667" s="47"/>
      <c r="B667" s="23"/>
    </row>
    <row r="668" spans="1:2">
      <c r="A668" s="47"/>
      <c r="B668" s="23"/>
    </row>
    <row r="669" spans="1:2">
      <c r="A669" s="47"/>
      <c r="B669" s="23"/>
    </row>
    <row r="670" spans="1:2">
      <c r="A670" s="47"/>
      <c r="B670" s="23"/>
    </row>
    <row r="671" spans="1:2">
      <c r="A671" s="47"/>
      <c r="B671" s="23"/>
    </row>
    <row r="672" spans="1:2">
      <c r="A672" s="47"/>
      <c r="B672" s="23"/>
    </row>
    <row r="673" spans="1:2">
      <c r="A673" s="47"/>
      <c r="B673" s="23"/>
    </row>
    <row r="674" spans="1:2">
      <c r="A674" s="47"/>
      <c r="B674" s="23"/>
    </row>
    <row r="675" spans="1:2">
      <c r="A675" s="47"/>
      <c r="B675" s="23"/>
    </row>
    <row r="676" spans="1:2">
      <c r="A676" s="47"/>
      <c r="B676" s="23"/>
    </row>
    <row r="677" spans="1:2">
      <c r="A677" s="47"/>
      <c r="B677" s="23"/>
    </row>
    <row r="678" spans="1:2">
      <c r="A678" s="47"/>
      <c r="B678" s="23"/>
    </row>
    <row r="679" spans="1:2">
      <c r="A679" s="47"/>
      <c r="B679" s="23"/>
    </row>
    <row r="680" spans="1:2">
      <c r="A680" s="47"/>
      <c r="B680" s="23"/>
    </row>
    <row r="681" spans="1:2">
      <c r="A681" s="47"/>
      <c r="B681" s="23"/>
    </row>
    <row r="682" spans="1:2">
      <c r="A682" s="47"/>
      <c r="B682" s="23"/>
    </row>
    <row r="683" spans="1:2">
      <c r="A683" s="47"/>
      <c r="B683" s="23"/>
    </row>
    <row r="684" spans="1:2">
      <c r="A684" s="47"/>
      <c r="B684" s="23"/>
    </row>
    <row r="685" spans="1:2">
      <c r="A685" s="47"/>
      <c r="B685" s="23"/>
    </row>
    <row r="686" spans="1:2">
      <c r="A686" s="47"/>
      <c r="B686" s="23"/>
    </row>
    <row r="687" spans="1:2">
      <c r="A687" s="47"/>
      <c r="B687" s="23"/>
    </row>
    <row r="688" spans="1:2">
      <c r="A688" s="47"/>
      <c r="B688" s="23"/>
    </row>
    <row r="689" spans="1:2">
      <c r="A689" s="47"/>
      <c r="B689" s="23"/>
    </row>
    <row r="690" spans="1:2">
      <c r="A690" s="47"/>
      <c r="B690" s="23"/>
    </row>
    <row r="691" spans="1:2">
      <c r="A691" s="47"/>
      <c r="B691" s="23"/>
    </row>
    <row r="692" spans="1:2">
      <c r="A692" s="47"/>
      <c r="B692" s="23"/>
    </row>
    <row r="693" spans="1:2">
      <c r="A693" s="47"/>
      <c r="B693" s="23"/>
    </row>
    <row r="694" spans="1:2">
      <c r="A694" s="47"/>
      <c r="B694" s="23"/>
    </row>
    <row r="695" spans="1:2">
      <c r="A695" s="47"/>
      <c r="B695" s="23"/>
    </row>
    <row r="696" spans="1:2">
      <c r="A696" s="47"/>
      <c r="B696" s="23"/>
    </row>
    <row r="697" spans="1:2">
      <c r="A697" s="47"/>
      <c r="B697" s="23"/>
    </row>
    <row r="698" spans="1:2">
      <c r="A698" s="47"/>
      <c r="B698" s="23"/>
    </row>
    <row r="699" spans="1:2">
      <c r="A699" s="47"/>
      <c r="B699" s="23"/>
    </row>
    <row r="700" spans="1:2">
      <c r="A700" s="47"/>
      <c r="B700" s="23"/>
    </row>
    <row r="701" spans="1:2">
      <c r="A701" s="47"/>
      <c r="B701" s="23"/>
    </row>
    <row r="702" spans="1:2">
      <c r="A702" s="47"/>
      <c r="B702" s="23"/>
    </row>
    <row r="703" spans="1:2">
      <c r="A703" s="47"/>
      <c r="B703" s="23"/>
    </row>
    <row r="704" spans="1:2">
      <c r="A704" s="47"/>
      <c r="B704" s="23"/>
    </row>
    <row r="705" spans="1:2">
      <c r="A705" s="47"/>
      <c r="B705" s="23"/>
    </row>
    <row r="706" spans="1:2">
      <c r="A706" s="47"/>
      <c r="B706" s="23"/>
    </row>
    <row r="707" spans="1:2">
      <c r="A707" s="47"/>
      <c r="B707" s="23"/>
    </row>
    <row r="708" spans="1:2">
      <c r="A708" s="47"/>
      <c r="B708" s="23"/>
    </row>
    <row r="709" spans="1:2">
      <c r="A709" s="47"/>
      <c r="B709" s="23"/>
    </row>
    <row r="710" spans="1:2">
      <c r="A710" s="47"/>
      <c r="B710" s="23"/>
    </row>
    <row r="711" spans="1:2">
      <c r="A711" s="47"/>
      <c r="B711" s="23"/>
    </row>
    <row r="712" spans="1:2">
      <c r="A712" s="47"/>
      <c r="B712" s="23"/>
    </row>
    <row r="713" spans="1:2">
      <c r="A713" s="47"/>
      <c r="B713" s="23"/>
    </row>
    <row r="714" spans="1:2">
      <c r="A714" s="47"/>
      <c r="B714" s="23"/>
    </row>
    <row r="715" spans="1:2">
      <c r="A715" s="47"/>
      <c r="B715" s="23"/>
    </row>
    <row r="716" spans="1:2">
      <c r="A716" s="47"/>
      <c r="B716" s="23"/>
    </row>
    <row r="717" spans="1:2">
      <c r="A717" s="47"/>
      <c r="B717" s="23"/>
    </row>
    <row r="718" spans="1:2">
      <c r="A718" s="47"/>
      <c r="B718" s="23"/>
    </row>
    <row r="719" spans="1:2">
      <c r="A719" s="47"/>
      <c r="B719" s="23"/>
    </row>
    <row r="720" spans="1:2">
      <c r="A720" s="47"/>
      <c r="B720" s="23"/>
    </row>
    <row r="721" spans="1:2">
      <c r="A721" s="47"/>
      <c r="B721" s="23"/>
    </row>
    <row r="722" spans="1:2">
      <c r="A722" s="47"/>
      <c r="B722" s="23"/>
    </row>
    <row r="723" spans="1:2">
      <c r="A723" s="47"/>
      <c r="B723" s="23"/>
    </row>
    <row r="724" spans="1:2">
      <c r="A724" s="47"/>
      <c r="B724" s="23"/>
    </row>
    <row r="725" spans="1:2">
      <c r="A725" s="47"/>
      <c r="B725" s="23"/>
    </row>
    <row r="726" spans="1:2">
      <c r="A726" s="47"/>
      <c r="B726" s="23"/>
    </row>
    <row r="727" spans="1:2">
      <c r="A727" s="47"/>
      <c r="B727" s="23"/>
    </row>
    <row r="728" spans="1:2">
      <c r="A728" s="47"/>
      <c r="B728" s="23"/>
    </row>
    <row r="729" spans="1:2">
      <c r="A729" s="47"/>
      <c r="B729" s="23"/>
    </row>
    <row r="730" spans="1:2">
      <c r="A730" s="47"/>
      <c r="B730" s="23"/>
    </row>
    <row r="731" spans="1:2">
      <c r="A731" s="47"/>
      <c r="B731" s="23"/>
    </row>
    <row r="732" spans="1:2">
      <c r="A732" s="47"/>
      <c r="B732" s="23"/>
    </row>
    <row r="733" spans="1:2">
      <c r="A733" s="47"/>
      <c r="B733" s="23"/>
    </row>
    <row r="734" spans="1:2">
      <c r="A734" s="47"/>
      <c r="B734" s="23"/>
    </row>
    <row r="735" spans="1:2">
      <c r="A735" s="47"/>
      <c r="B735" s="23"/>
    </row>
    <row r="736" spans="1:2">
      <c r="A736" s="47"/>
      <c r="B736" s="23"/>
    </row>
    <row r="737" spans="1:2">
      <c r="A737" s="47"/>
      <c r="B737" s="23"/>
    </row>
    <row r="738" spans="1:2">
      <c r="A738" s="47"/>
      <c r="B738" s="23"/>
    </row>
    <row r="739" spans="1:2">
      <c r="A739" s="47"/>
      <c r="B739" s="23"/>
    </row>
    <row r="740" spans="1:2">
      <c r="A740" s="47"/>
      <c r="B740" s="23"/>
    </row>
    <row r="741" spans="1:2">
      <c r="A741" s="47"/>
      <c r="B741" s="23"/>
    </row>
    <row r="742" spans="1:2">
      <c r="A742" s="47"/>
      <c r="B742" s="23"/>
    </row>
    <row r="743" spans="1:2">
      <c r="A743" s="47"/>
      <c r="B743" s="23"/>
    </row>
    <row r="744" spans="1:2">
      <c r="A744" s="47"/>
      <c r="B744" s="23"/>
    </row>
    <row r="745" spans="1:2">
      <c r="A745" s="47"/>
      <c r="B745" s="23"/>
    </row>
    <row r="746" spans="1:2">
      <c r="A746" s="47"/>
      <c r="B746" s="23"/>
    </row>
    <row r="747" spans="1:2">
      <c r="A747" s="47"/>
      <c r="B747" s="23"/>
    </row>
    <row r="748" spans="1:2">
      <c r="A748" s="47"/>
      <c r="B748" s="23"/>
    </row>
    <row r="749" spans="1:2">
      <c r="A749" s="47"/>
      <c r="B749" s="23"/>
    </row>
    <row r="750" spans="1:2">
      <c r="A750" s="47"/>
      <c r="B750" s="23"/>
    </row>
    <row r="751" spans="1:2">
      <c r="A751" s="47"/>
      <c r="B751" s="23"/>
    </row>
    <row r="752" spans="1:2">
      <c r="A752" s="47"/>
      <c r="B752" s="23"/>
    </row>
    <row r="753" spans="1:2">
      <c r="A753" s="47"/>
      <c r="B753" s="23"/>
    </row>
    <row r="754" spans="1:2">
      <c r="A754" s="47"/>
      <c r="B754" s="23"/>
    </row>
    <row r="755" spans="1:2">
      <c r="A755" s="47"/>
      <c r="B755" s="23"/>
    </row>
    <row r="756" spans="1:2">
      <c r="A756" s="47"/>
      <c r="B756" s="23"/>
    </row>
    <row r="757" spans="1:2">
      <c r="A757" s="47"/>
      <c r="B757" s="23"/>
    </row>
    <row r="758" spans="1:2">
      <c r="A758" s="47"/>
      <c r="B758" s="23"/>
    </row>
    <row r="759" spans="1:2">
      <c r="A759" s="47"/>
      <c r="B759" s="23"/>
    </row>
    <row r="760" spans="1:2">
      <c r="A760" s="47"/>
      <c r="B760" s="23"/>
    </row>
    <row r="761" spans="1:2">
      <c r="A761" s="47"/>
      <c r="B761" s="23"/>
    </row>
    <row r="762" spans="1:2">
      <c r="A762" s="47"/>
      <c r="B762" s="23"/>
    </row>
    <row r="763" spans="1:2">
      <c r="A763" s="47"/>
      <c r="B763" s="23"/>
    </row>
    <row r="764" spans="1:2">
      <c r="A764" s="47"/>
      <c r="B764" s="23"/>
    </row>
    <row r="765" spans="1:2">
      <c r="A765" s="47"/>
      <c r="B765" s="23"/>
    </row>
    <row r="766" spans="1:2">
      <c r="A766" s="47"/>
      <c r="B766" s="23"/>
    </row>
    <row r="767" spans="1:2">
      <c r="A767" s="47"/>
      <c r="B767" s="23"/>
    </row>
    <row r="768" spans="1:2">
      <c r="A768" s="47"/>
      <c r="B768" s="23"/>
    </row>
    <row r="769" spans="1:2">
      <c r="A769" s="47"/>
      <c r="B769" s="23"/>
    </row>
    <row r="770" spans="1:2">
      <c r="A770" s="47"/>
      <c r="B770" s="23"/>
    </row>
    <row r="771" spans="1:2">
      <c r="A771" s="47"/>
      <c r="B771" s="23"/>
    </row>
    <row r="772" spans="1:2">
      <c r="A772" s="47"/>
      <c r="B772" s="23"/>
    </row>
    <row r="773" spans="1:2">
      <c r="A773" s="47"/>
      <c r="B773" s="23"/>
    </row>
    <row r="774" spans="1:2">
      <c r="A774" s="47"/>
      <c r="B774" s="23"/>
    </row>
    <row r="775" spans="1:2">
      <c r="A775" s="47"/>
      <c r="B775" s="23"/>
    </row>
    <row r="776" spans="1:2">
      <c r="A776" s="47"/>
      <c r="B776" s="23"/>
    </row>
    <row r="777" spans="1:2">
      <c r="A777" s="47"/>
      <c r="B777" s="23"/>
    </row>
    <row r="778" spans="1:2">
      <c r="A778" s="47"/>
      <c r="B778" s="23"/>
    </row>
    <row r="779" spans="1:2">
      <c r="A779" s="47"/>
      <c r="B779" s="23"/>
    </row>
    <row r="780" spans="1:2">
      <c r="A780" s="47"/>
      <c r="B780" s="23"/>
    </row>
    <row r="781" spans="1:2">
      <c r="A781" s="47"/>
      <c r="B781" s="23"/>
    </row>
    <row r="782" spans="1:2">
      <c r="A782" s="47"/>
      <c r="B782" s="23"/>
    </row>
    <row r="783" spans="1:2">
      <c r="A783" s="47"/>
      <c r="B783" s="23"/>
    </row>
    <row r="784" spans="1:2">
      <c r="A784" s="47"/>
      <c r="B784" s="23"/>
    </row>
    <row r="785" spans="1:2">
      <c r="A785" s="47"/>
      <c r="B785" s="23"/>
    </row>
    <row r="786" spans="1:2">
      <c r="A786" s="47"/>
      <c r="B786" s="23"/>
    </row>
    <row r="787" spans="1:2">
      <c r="A787" s="47"/>
      <c r="B787" s="23"/>
    </row>
    <row r="788" spans="1:2">
      <c r="A788" s="47"/>
      <c r="B788" s="23"/>
    </row>
    <row r="789" spans="1:2">
      <c r="A789" s="47"/>
      <c r="B789" s="23"/>
    </row>
    <row r="790" spans="1:2">
      <c r="A790" s="47"/>
      <c r="B790" s="23"/>
    </row>
    <row r="791" spans="1:2">
      <c r="A791" s="47"/>
      <c r="B791" s="23"/>
    </row>
    <row r="792" spans="1:2">
      <c r="A792" s="47"/>
      <c r="B792" s="23"/>
    </row>
    <row r="793" spans="1:2">
      <c r="A793" s="47"/>
      <c r="B793" s="23"/>
    </row>
    <row r="794" spans="1:2">
      <c r="A794" s="47"/>
      <c r="B794" s="23"/>
    </row>
    <row r="795" spans="1:2">
      <c r="A795" s="47"/>
      <c r="B795" s="23"/>
    </row>
    <row r="796" spans="1:2">
      <c r="A796" s="47"/>
      <c r="B796" s="23"/>
    </row>
    <row r="797" spans="1:2">
      <c r="A797" s="47"/>
      <c r="B797" s="23"/>
    </row>
    <row r="798" spans="1:2">
      <c r="A798" s="47"/>
      <c r="B798" s="23"/>
    </row>
    <row r="799" spans="1:2">
      <c r="A799" s="47"/>
      <c r="B799" s="23"/>
    </row>
    <row r="800" spans="1:2">
      <c r="A800" s="47"/>
      <c r="B800" s="23"/>
    </row>
    <row r="801" spans="1:2">
      <c r="A801" s="47"/>
      <c r="B801" s="23"/>
    </row>
    <row r="802" spans="1:2">
      <c r="A802" s="47"/>
      <c r="B802" s="23"/>
    </row>
    <row r="803" spans="1:2">
      <c r="A803" s="47"/>
      <c r="B803" s="23"/>
    </row>
    <row r="804" spans="1:2">
      <c r="A804" s="47"/>
      <c r="B804" s="23"/>
    </row>
    <row r="805" spans="1:2">
      <c r="A805" s="47"/>
      <c r="B805" s="23"/>
    </row>
    <row r="806" spans="1:2">
      <c r="A806" s="47"/>
      <c r="B806" s="23"/>
    </row>
    <row r="807" spans="1:2">
      <c r="A807" s="47"/>
      <c r="B807" s="23"/>
    </row>
    <row r="808" spans="1:2">
      <c r="A808" s="47"/>
      <c r="B808" s="23"/>
    </row>
    <row r="809" spans="1:2">
      <c r="A809" s="47"/>
      <c r="B809" s="23"/>
    </row>
    <row r="810" spans="1:2">
      <c r="A810" s="47"/>
      <c r="B810" s="23"/>
    </row>
    <row r="811" spans="1:2">
      <c r="A811" s="47"/>
      <c r="B811" s="23"/>
    </row>
    <row r="812" spans="1:2">
      <c r="A812" s="47"/>
      <c r="B812" s="23"/>
    </row>
    <row r="813" spans="1:2">
      <c r="A813" s="47"/>
      <c r="B813" s="23"/>
    </row>
    <row r="814" spans="1:2">
      <c r="A814" s="47"/>
      <c r="B814" s="23"/>
    </row>
    <row r="815" spans="1:2">
      <c r="A815" s="47"/>
      <c r="B815" s="23"/>
    </row>
    <row r="816" spans="1:2">
      <c r="A816" s="47"/>
      <c r="B816" s="23"/>
    </row>
    <row r="817" spans="1:2">
      <c r="A817" s="47"/>
      <c r="B817" s="23"/>
    </row>
    <row r="818" spans="1:2">
      <c r="A818" s="47"/>
      <c r="B818" s="23"/>
    </row>
    <row r="819" spans="1:2">
      <c r="A819" s="47"/>
      <c r="B819" s="23"/>
    </row>
    <row r="820" spans="1:2">
      <c r="A820" s="47"/>
      <c r="B820" s="23"/>
    </row>
    <row r="821" spans="1:2">
      <c r="A821" s="47"/>
      <c r="B821" s="23"/>
    </row>
    <row r="822" spans="1:2">
      <c r="A822" s="47"/>
      <c r="B822" s="23"/>
    </row>
    <row r="823" spans="1:2">
      <c r="A823" s="47"/>
      <c r="B823" s="23"/>
    </row>
    <row r="824" spans="1:2">
      <c r="A824" s="47"/>
      <c r="B824" s="23"/>
    </row>
    <row r="825" spans="1:2">
      <c r="A825" s="47"/>
      <c r="B825" s="23"/>
    </row>
    <row r="826" spans="1:2">
      <c r="A826" s="47"/>
      <c r="B826" s="23"/>
    </row>
    <row r="827" spans="1:2">
      <c r="A827" s="47"/>
      <c r="B827" s="23"/>
    </row>
    <row r="828" spans="1:2">
      <c r="A828" s="47"/>
      <c r="B828" s="23"/>
    </row>
    <row r="829" spans="1:2">
      <c r="A829" s="47"/>
      <c r="B829" s="23"/>
    </row>
    <row r="830" spans="1:2">
      <c r="A830" s="47"/>
      <c r="B830" s="23"/>
    </row>
    <row r="831" spans="1:2">
      <c r="A831" s="47"/>
      <c r="B831" s="23"/>
    </row>
    <row r="832" spans="1:2">
      <c r="A832" s="47"/>
      <c r="B832" s="23"/>
    </row>
    <row r="833" spans="1:2">
      <c r="A833" s="47"/>
      <c r="B833" s="23"/>
    </row>
    <row r="834" spans="1:2">
      <c r="A834" s="47"/>
      <c r="B834" s="23"/>
    </row>
    <row r="835" spans="1:2">
      <c r="A835" s="47"/>
      <c r="B835" s="23"/>
    </row>
    <row r="836" spans="1:2">
      <c r="A836" s="47"/>
      <c r="B836" s="23"/>
    </row>
    <row r="837" spans="1:2">
      <c r="A837" s="47"/>
      <c r="B837" s="23"/>
    </row>
    <row r="838" spans="1:2">
      <c r="A838" s="47"/>
      <c r="B838" s="23"/>
    </row>
    <row r="839" spans="1:2">
      <c r="A839" s="47"/>
      <c r="B839" s="23"/>
    </row>
    <row r="840" spans="1:2">
      <c r="A840" s="47"/>
      <c r="B840" s="23"/>
    </row>
    <row r="841" spans="1:2">
      <c r="A841" s="47"/>
      <c r="B841" s="23"/>
    </row>
    <row r="842" spans="1:2">
      <c r="A842" s="47"/>
      <c r="B842" s="23"/>
    </row>
    <row r="843" spans="1:2">
      <c r="A843" s="47"/>
      <c r="B843" s="23"/>
    </row>
    <row r="844" spans="1:2">
      <c r="A844" s="47"/>
      <c r="B844" s="23"/>
    </row>
    <row r="845" spans="1:2">
      <c r="A845" s="47"/>
      <c r="B845" s="23"/>
    </row>
    <row r="846" spans="1:2">
      <c r="A846" s="47"/>
      <c r="B846" s="23"/>
    </row>
    <row r="847" spans="1:2">
      <c r="A847" s="47"/>
      <c r="B847" s="23"/>
    </row>
    <row r="848" spans="1:2">
      <c r="A848" s="47"/>
      <c r="B848" s="23"/>
    </row>
    <row r="849" spans="1:2">
      <c r="A849" s="47"/>
      <c r="B849" s="23"/>
    </row>
    <row r="850" spans="1:2">
      <c r="A850" s="47"/>
      <c r="B850" s="23"/>
    </row>
    <row r="851" spans="1:2">
      <c r="A851" s="47"/>
      <c r="B851" s="23"/>
    </row>
    <row r="852" spans="1:2">
      <c r="A852" s="47"/>
      <c r="B852" s="23"/>
    </row>
    <row r="853" spans="1:2">
      <c r="A853" s="47"/>
      <c r="B853" s="23"/>
    </row>
    <row r="854" spans="1:2">
      <c r="A854" s="47"/>
      <c r="B854" s="23"/>
    </row>
    <row r="855" spans="1:2">
      <c r="A855" s="47"/>
      <c r="B855" s="23"/>
    </row>
    <row r="856" spans="1:2">
      <c r="A856" s="47"/>
      <c r="B856" s="23"/>
    </row>
    <row r="857" spans="1:2">
      <c r="A857" s="47"/>
      <c r="B857" s="23"/>
    </row>
    <row r="858" spans="1:2">
      <c r="A858" s="47"/>
      <c r="B858" s="23"/>
    </row>
    <row r="859" spans="1:2">
      <c r="A859" s="47"/>
      <c r="B859" s="23"/>
    </row>
    <row r="860" spans="1:2">
      <c r="A860" s="47"/>
      <c r="B860" s="23"/>
    </row>
    <row r="861" spans="1:2">
      <c r="A861" s="47"/>
      <c r="B861" s="23"/>
    </row>
    <row r="862" spans="1:2">
      <c r="A862" s="47"/>
      <c r="B862" s="23"/>
    </row>
    <row r="863" spans="1:2">
      <c r="A863" s="47"/>
      <c r="B863" s="23"/>
    </row>
    <row r="864" spans="1:2">
      <c r="A864" s="47"/>
      <c r="B864" s="23"/>
    </row>
    <row r="865" spans="1:2">
      <c r="A865" s="47"/>
      <c r="B865" s="23"/>
    </row>
    <row r="866" spans="1:2">
      <c r="A866" s="47"/>
      <c r="B866" s="23"/>
    </row>
    <row r="867" spans="1:2">
      <c r="A867" s="47"/>
      <c r="B867" s="23"/>
    </row>
    <row r="868" spans="1:2">
      <c r="A868" s="47"/>
      <c r="B868" s="23"/>
    </row>
    <row r="869" spans="1:2">
      <c r="A869" s="47"/>
      <c r="B869" s="23"/>
    </row>
    <row r="870" spans="1:2">
      <c r="A870" s="47"/>
      <c r="B870" s="23"/>
    </row>
    <row r="871" spans="1:2">
      <c r="A871" s="47"/>
      <c r="B871" s="23"/>
    </row>
    <row r="872" spans="1:2">
      <c r="A872" s="47"/>
      <c r="B872" s="23"/>
    </row>
    <row r="873" spans="1:2">
      <c r="A873" s="47"/>
      <c r="B873" s="23"/>
    </row>
    <row r="874" spans="1:2">
      <c r="A874" s="47"/>
      <c r="B874" s="23"/>
    </row>
    <row r="875" spans="1:2">
      <c r="A875" s="47"/>
      <c r="B875" s="23"/>
    </row>
    <row r="876" spans="1:2">
      <c r="A876" s="47"/>
      <c r="B876" s="23"/>
    </row>
    <row r="877" spans="1:2">
      <c r="A877" s="47"/>
      <c r="B877" s="23"/>
    </row>
    <row r="878" spans="1:2">
      <c r="A878" s="47"/>
      <c r="B878" s="23"/>
    </row>
    <row r="879" spans="1:2">
      <c r="A879" s="47"/>
      <c r="B879" s="23"/>
    </row>
    <row r="880" spans="1:2">
      <c r="A880" s="47"/>
      <c r="B880" s="23"/>
    </row>
    <row r="881" spans="1:2">
      <c r="A881" s="47"/>
      <c r="B881" s="23"/>
    </row>
    <row r="882" spans="1:2">
      <c r="A882" s="47"/>
      <c r="B882" s="23"/>
    </row>
    <row r="883" spans="1:2">
      <c r="A883" s="47"/>
      <c r="B883" s="23"/>
    </row>
    <row r="884" spans="1:2">
      <c r="A884" s="47"/>
      <c r="B884" s="23"/>
    </row>
    <row r="885" spans="1:2">
      <c r="A885" s="47"/>
      <c r="B885" s="23"/>
    </row>
    <row r="886" spans="1:2">
      <c r="A886" s="47"/>
      <c r="B886" s="23"/>
    </row>
    <row r="887" spans="1:2">
      <c r="A887" s="47"/>
      <c r="B887" s="23"/>
    </row>
    <row r="888" spans="1:2">
      <c r="A888" s="47"/>
      <c r="B888" s="23"/>
    </row>
    <row r="889" spans="1:2">
      <c r="A889" s="47"/>
      <c r="B889" s="23"/>
    </row>
    <row r="890" spans="1:2">
      <c r="A890" s="47"/>
      <c r="B890" s="23"/>
    </row>
    <row r="891" spans="1:2">
      <c r="A891" s="47"/>
      <c r="B891" s="23"/>
    </row>
    <row r="892" spans="1:2">
      <c r="A892" s="47"/>
      <c r="B892" s="23"/>
    </row>
    <row r="893" spans="1:2">
      <c r="A893" s="47"/>
      <c r="B893" s="23"/>
    </row>
    <row r="894" spans="1:2">
      <c r="A894" s="47"/>
      <c r="B894" s="23"/>
    </row>
    <row r="895" spans="1:2">
      <c r="A895" s="47"/>
      <c r="B895" s="23"/>
    </row>
    <row r="896" spans="1:2">
      <c r="A896" s="47"/>
      <c r="B896" s="23"/>
    </row>
    <row r="897" spans="1:2">
      <c r="A897" s="47"/>
      <c r="B897" s="23"/>
    </row>
    <row r="898" spans="1:2">
      <c r="A898" s="47"/>
      <c r="B898" s="23"/>
    </row>
    <row r="899" spans="1:2">
      <c r="A899" s="47"/>
      <c r="B899" s="23"/>
    </row>
    <row r="900" spans="1:2">
      <c r="A900" s="47"/>
      <c r="B900" s="23"/>
    </row>
    <row r="901" spans="1:2">
      <c r="A901" s="47"/>
      <c r="B901" s="23"/>
    </row>
    <row r="902" spans="1:2">
      <c r="A902" s="47"/>
      <c r="B902" s="23"/>
    </row>
    <row r="903" spans="1:2">
      <c r="A903" s="47"/>
      <c r="B903" s="23"/>
    </row>
    <row r="904" spans="1:2">
      <c r="A904" s="47"/>
      <c r="B904" s="23"/>
    </row>
    <row r="905" spans="1:2">
      <c r="A905" s="47"/>
      <c r="B905" s="23"/>
    </row>
    <row r="906" spans="1:2">
      <c r="A906" s="47"/>
      <c r="B906" s="23"/>
    </row>
    <row r="907" spans="1:2">
      <c r="A907" s="47"/>
      <c r="B907" s="23"/>
    </row>
    <row r="908" spans="1:2">
      <c r="A908" s="47"/>
      <c r="B908" s="23"/>
    </row>
    <row r="909" spans="1:2">
      <c r="A909" s="47"/>
      <c r="B909" s="23"/>
    </row>
    <row r="910" spans="1:2">
      <c r="A910" s="47"/>
      <c r="B910" s="23"/>
    </row>
    <row r="911" spans="1:2">
      <c r="A911" s="47"/>
      <c r="B911" s="23"/>
    </row>
    <row r="912" spans="1:2">
      <c r="A912" s="47"/>
      <c r="B912" s="23"/>
    </row>
    <row r="913" spans="1:2">
      <c r="A913" s="47"/>
      <c r="B913" s="23"/>
    </row>
    <row r="914" spans="1:2">
      <c r="A914" s="47"/>
      <c r="B914" s="23"/>
    </row>
    <row r="915" spans="1:2">
      <c r="A915" s="47"/>
      <c r="B915" s="23"/>
    </row>
    <row r="916" spans="1:2">
      <c r="A916" s="47"/>
      <c r="B916" s="23"/>
    </row>
    <row r="917" spans="1:2">
      <c r="A917" s="47"/>
      <c r="B917" s="23"/>
    </row>
    <row r="918" spans="1:2">
      <c r="A918" s="47"/>
      <c r="B918" s="23"/>
    </row>
    <row r="919" spans="1:2">
      <c r="A919" s="47"/>
      <c r="B919" s="23"/>
    </row>
    <row r="920" spans="1:2">
      <c r="A920" s="47"/>
      <c r="B920" s="23"/>
    </row>
    <row r="921" spans="1:2">
      <c r="A921" s="47"/>
      <c r="B921" s="23"/>
    </row>
    <row r="922" spans="1:2">
      <c r="A922" s="47"/>
      <c r="B922" s="23"/>
    </row>
    <row r="923" spans="1:2">
      <c r="A923" s="47"/>
      <c r="B923" s="23"/>
    </row>
    <row r="924" spans="1:2">
      <c r="A924" s="47"/>
      <c r="B924" s="23"/>
    </row>
    <row r="925" spans="1:2">
      <c r="A925" s="47"/>
      <c r="B925" s="23"/>
    </row>
    <row r="926" spans="1:2">
      <c r="A926" s="47"/>
      <c r="B926" s="23"/>
    </row>
    <row r="927" spans="1:2">
      <c r="A927" s="47"/>
      <c r="B927" s="23"/>
    </row>
    <row r="928" spans="1:2">
      <c r="A928" s="47"/>
      <c r="B928" s="23"/>
    </row>
    <row r="929" spans="1:2">
      <c r="A929" s="47"/>
      <c r="B929" s="23"/>
    </row>
    <row r="930" spans="1:2">
      <c r="A930" s="47"/>
      <c r="B930" s="23"/>
    </row>
    <row r="931" spans="1:2">
      <c r="A931" s="47"/>
      <c r="B931" s="23"/>
    </row>
    <row r="932" spans="1:2">
      <c r="A932" s="47"/>
      <c r="B932" s="23"/>
    </row>
    <row r="933" spans="1:2">
      <c r="A933" s="47"/>
      <c r="B933" s="23"/>
    </row>
    <row r="934" spans="1:2">
      <c r="A934" s="47"/>
      <c r="B934" s="23"/>
    </row>
    <row r="935" spans="1:2">
      <c r="A935" s="47"/>
      <c r="B935" s="23"/>
    </row>
    <row r="936" spans="1:2">
      <c r="A936" s="47"/>
      <c r="B936" s="23"/>
    </row>
    <row r="937" spans="1:2">
      <c r="A937" s="47"/>
      <c r="B937" s="23"/>
    </row>
    <row r="938" spans="1:2">
      <c r="A938" s="47"/>
      <c r="B938" s="23"/>
    </row>
    <row r="939" spans="1:2">
      <c r="A939" s="47"/>
      <c r="B939" s="23"/>
    </row>
    <row r="940" spans="1:2">
      <c r="A940" s="47"/>
      <c r="B940" s="23"/>
    </row>
    <row r="941" spans="1:2">
      <c r="A941" s="47"/>
      <c r="B941" s="23"/>
    </row>
    <row r="942" spans="1:2">
      <c r="A942" s="47"/>
      <c r="B942" s="23"/>
    </row>
    <row r="943" spans="1:2">
      <c r="A943" s="47"/>
      <c r="B943" s="23"/>
    </row>
    <row r="944" spans="1:2">
      <c r="A944" s="47"/>
      <c r="B944" s="23"/>
    </row>
    <row r="945" spans="1:2">
      <c r="A945" s="47"/>
      <c r="B945" s="23"/>
    </row>
    <row r="946" spans="1:2">
      <c r="A946" s="47"/>
      <c r="B946" s="23"/>
    </row>
    <row r="947" spans="1:2">
      <c r="A947" s="47"/>
      <c r="B947" s="23"/>
    </row>
    <row r="948" spans="1:2">
      <c r="A948" s="47"/>
      <c r="B948" s="23"/>
    </row>
    <row r="949" spans="1:2">
      <c r="A949" s="47"/>
      <c r="B949" s="23"/>
    </row>
    <row r="950" spans="1:2">
      <c r="A950" s="47"/>
      <c r="B950" s="23"/>
    </row>
    <row r="951" spans="1:2">
      <c r="A951" s="47"/>
      <c r="B951" s="23"/>
    </row>
    <row r="952" spans="1:2">
      <c r="A952" s="47"/>
      <c r="B952" s="23"/>
    </row>
    <row r="953" spans="1:2">
      <c r="A953" s="47"/>
      <c r="B953" s="23"/>
    </row>
    <row r="954" spans="1:2">
      <c r="A954" s="47"/>
      <c r="B954" s="23"/>
    </row>
    <row r="955" spans="1:2">
      <c r="A955" s="47"/>
      <c r="B955" s="23"/>
    </row>
    <row r="956" spans="1:2">
      <c r="A956" s="47"/>
      <c r="B956" s="23"/>
    </row>
    <row r="957" spans="1:2">
      <c r="A957" s="47"/>
      <c r="B957" s="23"/>
    </row>
    <row r="958" spans="1:2">
      <c r="A958" s="47"/>
      <c r="B958" s="23"/>
    </row>
    <row r="959" spans="1:2">
      <c r="A959" s="47"/>
      <c r="B959" s="23"/>
    </row>
    <row r="960" spans="1:2">
      <c r="A960" s="47"/>
      <c r="B960" s="23"/>
    </row>
    <row r="961" spans="1:2">
      <c r="A961" s="47"/>
      <c r="B961" s="23"/>
    </row>
    <row r="962" spans="1:2">
      <c r="A962" s="47"/>
      <c r="B962" s="23"/>
    </row>
    <row r="963" spans="1:2">
      <c r="A963" s="47"/>
      <c r="B963" s="23"/>
    </row>
    <row r="964" spans="1:2">
      <c r="A964" s="47"/>
      <c r="B964" s="23"/>
    </row>
    <row r="965" spans="1:2">
      <c r="A965" s="47"/>
      <c r="B965" s="23"/>
    </row>
    <row r="966" spans="1:2">
      <c r="A966" s="47"/>
      <c r="B966" s="23"/>
    </row>
    <row r="967" spans="1:2">
      <c r="A967" s="47"/>
      <c r="B967" s="23"/>
    </row>
    <row r="968" spans="1:2">
      <c r="A968" s="47"/>
      <c r="B968" s="23"/>
    </row>
    <row r="969" spans="1:2">
      <c r="A969" s="47"/>
      <c r="B969" s="23"/>
    </row>
    <row r="970" spans="1:2">
      <c r="A970" s="47"/>
      <c r="B970" s="23"/>
    </row>
    <row r="971" spans="1:2">
      <c r="A971" s="47"/>
      <c r="B971" s="23"/>
    </row>
    <row r="972" spans="1:2">
      <c r="A972" s="47"/>
      <c r="B972" s="23"/>
    </row>
    <row r="973" spans="1:2">
      <c r="A973" s="47"/>
      <c r="B973" s="23"/>
    </row>
    <row r="974" spans="1:2">
      <c r="A974" s="47"/>
      <c r="B974" s="23"/>
    </row>
    <row r="975" spans="1:2">
      <c r="A975" s="47"/>
      <c r="B975" s="23"/>
    </row>
    <row r="976" spans="1:2">
      <c r="A976" s="47"/>
      <c r="B976" s="23"/>
    </row>
    <row r="977" spans="1:2">
      <c r="A977" s="47"/>
      <c r="B977" s="23"/>
    </row>
    <row r="978" spans="1:2">
      <c r="A978" s="47"/>
      <c r="B978" s="23"/>
    </row>
    <row r="979" spans="1:2">
      <c r="A979" s="47"/>
      <c r="B979" s="23"/>
    </row>
    <row r="980" spans="1:2">
      <c r="A980" s="47"/>
      <c r="B980" s="23"/>
    </row>
    <row r="981" spans="1:2">
      <c r="A981" s="47"/>
      <c r="B981" s="23"/>
    </row>
    <row r="982" spans="1:2">
      <c r="A982" s="47"/>
      <c r="B982" s="23"/>
    </row>
    <row r="983" spans="1:2">
      <c r="A983" s="47"/>
      <c r="B983" s="23"/>
    </row>
    <row r="984" spans="1:2">
      <c r="A984" s="47"/>
      <c r="B984" s="23"/>
    </row>
    <row r="985" spans="1:2">
      <c r="A985" s="47"/>
      <c r="B985" s="23"/>
    </row>
    <row r="986" spans="1:2">
      <c r="A986" s="47"/>
      <c r="B986" s="23"/>
    </row>
    <row r="987" spans="1:2">
      <c r="A987" s="47"/>
      <c r="B987" s="23"/>
    </row>
    <row r="988" spans="1:2">
      <c r="A988" s="47"/>
      <c r="B988" s="23"/>
    </row>
    <row r="989" spans="1:2">
      <c r="A989" s="47"/>
      <c r="B989" s="23"/>
    </row>
    <row r="990" spans="1:2">
      <c r="A990" s="47"/>
      <c r="B990" s="23"/>
    </row>
    <row r="991" spans="1:2">
      <c r="A991" s="47"/>
      <c r="B991" s="23"/>
    </row>
    <row r="992" spans="1:2">
      <c r="A992" s="47"/>
      <c r="B992" s="23"/>
    </row>
    <row r="993" spans="1:2">
      <c r="A993" s="47"/>
      <c r="B993" s="23"/>
    </row>
    <row r="994" spans="1:2">
      <c r="A994" s="47"/>
      <c r="B994" s="23"/>
    </row>
    <row r="995" spans="1:2">
      <c r="A995" s="47"/>
      <c r="B995" s="23"/>
    </row>
    <row r="996" spans="1:2">
      <c r="A996" s="47"/>
      <c r="B996" s="23"/>
    </row>
    <row r="997" spans="1:2">
      <c r="A997" s="47"/>
      <c r="B997" s="23"/>
    </row>
    <row r="998" spans="1:2">
      <c r="A998" s="47"/>
      <c r="B998" s="23"/>
    </row>
    <row r="999" spans="1:2">
      <c r="A999" s="47"/>
      <c r="B999" s="23"/>
    </row>
    <row r="1000" spans="1:2">
      <c r="A1000" s="47"/>
      <c r="B100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5"/>
  <sheetViews>
    <sheetView topLeftCell="A79" workbookViewId="0">
      <selection activeCell="D105" sqref="D105"/>
    </sheetView>
  </sheetViews>
  <sheetFormatPr defaultColWidth="17.33203125" defaultRowHeight="15" customHeight="1"/>
  <sheetData>
    <row r="1" spans="1:4">
      <c r="A1" s="105" t="s">
        <v>0</v>
      </c>
      <c r="B1" s="106" t="s">
        <v>2</v>
      </c>
      <c r="C1" s="107" t="s">
        <v>3</v>
      </c>
      <c r="D1" s="107" t="s">
        <v>4</v>
      </c>
    </row>
    <row r="2" spans="1:4">
      <c r="A2" s="101">
        <v>42038</v>
      </c>
      <c r="B2" s="102">
        <v>120.18</v>
      </c>
      <c r="C2" t="s">
        <v>9</v>
      </c>
      <c r="D2" s="11" t="s">
        <v>296</v>
      </c>
    </row>
    <row r="3" spans="1:4">
      <c r="A3" s="101">
        <v>42040</v>
      </c>
      <c r="B3" s="102">
        <v>235.62</v>
      </c>
      <c r="C3" t="s">
        <v>9</v>
      </c>
      <c r="D3" s="11" t="s">
        <v>11</v>
      </c>
    </row>
    <row r="4" spans="1:4">
      <c r="A4" s="101">
        <v>42045</v>
      </c>
      <c r="B4" s="102">
        <v>38.729999999999997</v>
      </c>
      <c r="C4" s="103" t="s">
        <v>9</v>
      </c>
      <c r="D4" s="103" t="s">
        <v>34</v>
      </c>
    </row>
    <row r="5" spans="1:4">
      <c r="A5" s="101">
        <v>42053</v>
      </c>
      <c r="B5" s="102">
        <v>52.93</v>
      </c>
      <c r="C5" s="103" t="s">
        <v>9</v>
      </c>
      <c r="D5" s="103" t="s">
        <v>297</v>
      </c>
    </row>
    <row r="6" spans="1:4">
      <c r="A6" s="101">
        <v>42051</v>
      </c>
      <c r="B6" s="102">
        <v>75</v>
      </c>
      <c r="C6" s="103" t="s">
        <v>13</v>
      </c>
      <c r="D6" s="103" t="s">
        <v>298</v>
      </c>
    </row>
    <row r="7" spans="1:4">
      <c r="A7" s="101">
        <v>42046</v>
      </c>
      <c r="B7" s="102">
        <v>10.81</v>
      </c>
      <c r="C7" s="103" t="s">
        <v>61</v>
      </c>
      <c r="D7" s="103" t="s">
        <v>299</v>
      </c>
    </row>
    <row r="8" spans="1:4">
      <c r="A8" s="101">
        <v>42049</v>
      </c>
      <c r="B8" s="102">
        <v>17.11</v>
      </c>
      <c r="C8" s="103" t="s">
        <v>61</v>
      </c>
      <c r="D8" s="103" t="s">
        <v>300</v>
      </c>
    </row>
    <row r="9" spans="1:4">
      <c r="A9" s="101">
        <v>42061</v>
      </c>
      <c r="B9" s="102">
        <v>1.92</v>
      </c>
      <c r="C9" s="103" t="s">
        <v>61</v>
      </c>
      <c r="D9" s="103" t="s">
        <v>301</v>
      </c>
    </row>
    <row r="10" spans="1:4">
      <c r="A10" s="101">
        <v>42047</v>
      </c>
      <c r="B10" s="102">
        <v>28</v>
      </c>
      <c r="C10" s="103" t="s">
        <v>18</v>
      </c>
      <c r="D10" s="103" t="s">
        <v>302</v>
      </c>
    </row>
    <row r="11" spans="1:4">
      <c r="A11" s="101">
        <v>42054</v>
      </c>
      <c r="B11" s="102">
        <v>28</v>
      </c>
      <c r="C11" s="103" t="s">
        <v>18</v>
      </c>
      <c r="D11" s="103" t="s">
        <v>302</v>
      </c>
    </row>
    <row r="12" spans="1:4">
      <c r="A12" s="7">
        <v>42060</v>
      </c>
      <c r="B12" s="102">
        <v>28</v>
      </c>
      <c r="C12" s="103" t="s">
        <v>18</v>
      </c>
      <c r="D12" s="103" t="s">
        <v>302</v>
      </c>
    </row>
    <row r="13" spans="1:4">
      <c r="A13" s="101">
        <v>42061</v>
      </c>
      <c r="B13" s="102">
        <v>28</v>
      </c>
      <c r="C13" s="103" t="s">
        <v>18</v>
      </c>
      <c r="D13" s="103" t="s">
        <v>302</v>
      </c>
    </row>
    <row r="14" spans="1:4">
      <c r="A14" s="101">
        <v>42058</v>
      </c>
      <c r="B14" s="102">
        <v>291.66000000000003</v>
      </c>
      <c r="C14" s="103" t="s">
        <v>256</v>
      </c>
      <c r="D14" s="103" t="s">
        <v>303</v>
      </c>
    </row>
    <row r="15" spans="1:4">
      <c r="A15" s="101">
        <v>42040</v>
      </c>
      <c r="B15" s="102">
        <v>3.25</v>
      </c>
      <c r="C15" s="103" t="s">
        <v>32</v>
      </c>
      <c r="D15" s="103" t="s">
        <v>304</v>
      </c>
    </row>
    <row r="16" spans="1:4">
      <c r="A16" s="101">
        <v>42042</v>
      </c>
      <c r="B16" s="102">
        <v>37</v>
      </c>
      <c r="C16" s="103" t="s">
        <v>32</v>
      </c>
      <c r="D16" s="103" t="s">
        <v>305</v>
      </c>
    </row>
    <row r="17" spans="1:4">
      <c r="A17" s="101">
        <v>42050</v>
      </c>
      <c r="B17" s="102">
        <v>1.62</v>
      </c>
      <c r="C17" s="103" t="s">
        <v>32</v>
      </c>
      <c r="D17" s="103" t="s">
        <v>33</v>
      </c>
    </row>
    <row r="18" spans="1:4">
      <c r="A18" s="101">
        <v>42053</v>
      </c>
      <c r="B18" s="102">
        <v>8.65</v>
      </c>
      <c r="C18" s="103" t="s">
        <v>32</v>
      </c>
      <c r="D18" s="103" t="s">
        <v>38</v>
      </c>
    </row>
    <row r="19" spans="1:4">
      <c r="A19" s="101">
        <v>42054</v>
      </c>
      <c r="B19" s="102">
        <v>1.62</v>
      </c>
      <c r="C19" s="103" t="s">
        <v>32</v>
      </c>
      <c r="D19" s="103" t="s">
        <v>33</v>
      </c>
    </row>
    <row r="20" spans="1:4">
      <c r="A20" s="101">
        <v>42055</v>
      </c>
      <c r="B20" s="102">
        <f>1.62*2</f>
        <v>3.24</v>
      </c>
      <c r="C20" s="103" t="s">
        <v>32</v>
      </c>
      <c r="D20" s="103" t="s">
        <v>33</v>
      </c>
    </row>
    <row r="21" spans="1:4">
      <c r="A21" s="101">
        <v>42056</v>
      </c>
      <c r="B21" s="102">
        <v>51.6</v>
      </c>
      <c r="C21" s="103" t="s">
        <v>32</v>
      </c>
      <c r="D21" s="103"/>
    </row>
    <row r="22" spans="1:4">
      <c r="A22" s="101">
        <v>42057</v>
      </c>
      <c r="B22" s="102">
        <v>1.62</v>
      </c>
      <c r="C22" s="11" t="s">
        <v>32</v>
      </c>
      <c r="D22" s="11" t="s">
        <v>33</v>
      </c>
    </row>
    <row r="23" spans="1:4">
      <c r="A23" s="101">
        <v>42061</v>
      </c>
      <c r="B23" s="102">
        <v>8</v>
      </c>
      <c r="C23" s="103" t="s">
        <v>32</v>
      </c>
      <c r="D23" s="103" t="s">
        <v>306</v>
      </c>
    </row>
    <row r="24" spans="1:4">
      <c r="A24" s="101">
        <v>42057</v>
      </c>
      <c r="B24" s="102">
        <v>7.46</v>
      </c>
      <c r="C24" s="103" t="s">
        <v>307</v>
      </c>
      <c r="D24" s="103"/>
    </row>
    <row r="25" spans="1:4">
      <c r="A25" s="101">
        <v>42037</v>
      </c>
      <c r="B25" s="102">
        <v>23.46</v>
      </c>
      <c r="C25" s="11" t="s">
        <v>39</v>
      </c>
      <c r="D25" s="11" t="s">
        <v>308</v>
      </c>
    </row>
    <row r="26" spans="1:4">
      <c r="A26" s="101">
        <v>42044</v>
      </c>
      <c r="B26" s="102">
        <v>25.09</v>
      </c>
      <c r="C26" s="103" t="s">
        <v>39</v>
      </c>
      <c r="D26" s="103" t="s">
        <v>58</v>
      </c>
    </row>
    <row r="27" spans="1:4">
      <c r="A27" s="101">
        <v>42046</v>
      </c>
      <c r="B27" s="102">
        <v>27.09</v>
      </c>
      <c r="C27" s="103" t="s">
        <v>39</v>
      </c>
      <c r="D27" s="103" t="s">
        <v>58</v>
      </c>
    </row>
    <row r="28" spans="1:4">
      <c r="A28" s="101">
        <v>42051</v>
      </c>
      <c r="B28" s="102">
        <v>20.79</v>
      </c>
      <c r="C28" s="103" t="s">
        <v>39</v>
      </c>
      <c r="D28" s="103" t="s">
        <v>58</v>
      </c>
    </row>
    <row r="29" spans="1:4">
      <c r="A29" s="101">
        <v>42052</v>
      </c>
      <c r="B29" s="102">
        <v>12.07</v>
      </c>
      <c r="C29" s="103" t="s">
        <v>39</v>
      </c>
      <c r="D29" s="103" t="s">
        <v>309</v>
      </c>
    </row>
    <row r="30" spans="1:4">
      <c r="A30" s="101">
        <v>42054</v>
      </c>
      <c r="B30" s="102">
        <v>12.09</v>
      </c>
      <c r="C30" s="103" t="s">
        <v>39</v>
      </c>
      <c r="D30" s="103" t="s">
        <v>58</v>
      </c>
    </row>
    <row r="31" spans="1:4">
      <c r="A31" s="101">
        <v>42055</v>
      </c>
      <c r="B31" s="102">
        <v>9.16</v>
      </c>
      <c r="C31" s="103" t="s">
        <v>39</v>
      </c>
      <c r="D31" s="103" t="s">
        <v>58</v>
      </c>
    </row>
    <row r="32" spans="1:4">
      <c r="A32" s="101">
        <v>42056</v>
      </c>
      <c r="B32" s="102">
        <v>13.15</v>
      </c>
      <c r="C32" s="103" t="s">
        <v>39</v>
      </c>
      <c r="D32" s="103" t="s">
        <v>310</v>
      </c>
    </row>
    <row r="33" spans="1:4">
      <c r="A33" s="101">
        <v>42057</v>
      </c>
      <c r="B33" s="102">
        <v>20.02</v>
      </c>
      <c r="C33" s="103" t="s">
        <v>39</v>
      </c>
      <c r="D33" s="103" t="s">
        <v>311</v>
      </c>
    </row>
    <row r="34" spans="1:4">
      <c r="A34" s="101">
        <v>42057</v>
      </c>
      <c r="B34" s="102">
        <v>18.309999999999999</v>
      </c>
      <c r="C34" s="103" t="s">
        <v>39</v>
      </c>
      <c r="D34" s="103" t="s">
        <v>312</v>
      </c>
    </row>
    <row r="35" spans="1:4">
      <c r="A35" s="101">
        <v>42062</v>
      </c>
      <c r="B35" s="102">
        <v>28.67</v>
      </c>
      <c r="C35" s="103" t="s">
        <v>39</v>
      </c>
      <c r="D35" s="103" t="s">
        <v>311</v>
      </c>
    </row>
    <row r="36" spans="1:4">
      <c r="A36" s="101">
        <v>42063</v>
      </c>
      <c r="B36" s="102">
        <v>19.989999999999998</v>
      </c>
      <c r="C36" s="103" t="s">
        <v>39</v>
      </c>
      <c r="D36" s="103" t="s">
        <v>58</v>
      </c>
    </row>
    <row r="37" spans="1:4">
      <c r="A37" s="101">
        <v>42036</v>
      </c>
      <c r="B37" s="102">
        <v>35.520000000000003</v>
      </c>
      <c r="C37" s="11" t="s">
        <v>57</v>
      </c>
      <c r="D37" s="11" t="s">
        <v>58</v>
      </c>
    </row>
    <row r="38" spans="1:4">
      <c r="A38" s="101">
        <v>42036</v>
      </c>
      <c r="B38" s="102">
        <v>38.270000000000003</v>
      </c>
      <c r="C38" s="11" t="s">
        <v>57</v>
      </c>
      <c r="D38" s="11" t="s">
        <v>73</v>
      </c>
    </row>
    <row r="39" spans="1:4">
      <c r="A39" s="101">
        <v>42037</v>
      </c>
      <c r="B39" s="102">
        <v>15.11</v>
      </c>
      <c r="C39" s="11" t="s">
        <v>57</v>
      </c>
      <c r="D39" s="11" t="s">
        <v>313</v>
      </c>
    </row>
    <row r="40" spans="1:4">
      <c r="A40" s="101">
        <v>42037</v>
      </c>
      <c r="B40" s="102">
        <v>27.43</v>
      </c>
      <c r="C40" s="11" t="s">
        <v>57</v>
      </c>
      <c r="D40" s="11" t="s">
        <v>73</v>
      </c>
    </row>
    <row r="41" spans="1:4">
      <c r="A41" s="101">
        <v>42038</v>
      </c>
      <c r="B41" s="102">
        <v>209.7</v>
      </c>
      <c r="C41" s="11" t="s">
        <v>57</v>
      </c>
      <c r="D41" s="11" t="s">
        <v>314</v>
      </c>
    </row>
    <row r="42" spans="1:4">
      <c r="A42" s="101">
        <v>42040</v>
      </c>
      <c r="B42" s="102">
        <v>7.67</v>
      </c>
      <c r="C42" s="11" t="s">
        <v>57</v>
      </c>
      <c r="D42" s="11"/>
    </row>
    <row r="43" spans="1:4">
      <c r="A43" s="101">
        <v>42041</v>
      </c>
      <c r="B43" s="102">
        <v>19.850000000000001</v>
      </c>
      <c r="C43" s="103" t="s">
        <v>57</v>
      </c>
      <c r="D43" s="103" t="s">
        <v>58</v>
      </c>
    </row>
    <row r="44" spans="1:4">
      <c r="A44" s="101">
        <v>42041</v>
      </c>
      <c r="B44" s="102">
        <v>6.5</v>
      </c>
      <c r="C44" s="103" t="s">
        <v>57</v>
      </c>
      <c r="D44" s="103"/>
    </row>
    <row r="45" spans="1:4">
      <c r="A45" s="101">
        <v>42042</v>
      </c>
      <c r="B45" s="102">
        <v>17.98</v>
      </c>
      <c r="C45" s="103" t="s">
        <v>57</v>
      </c>
      <c r="D45" s="103" t="s">
        <v>73</v>
      </c>
    </row>
    <row r="46" spans="1:4">
      <c r="A46" s="101">
        <v>42042</v>
      </c>
      <c r="B46" s="102">
        <v>21.37</v>
      </c>
      <c r="C46" s="103" t="s">
        <v>57</v>
      </c>
      <c r="D46" s="103" t="s">
        <v>98</v>
      </c>
    </row>
    <row r="47" spans="1:4">
      <c r="A47" s="101">
        <v>42043</v>
      </c>
      <c r="B47" s="102">
        <v>3.38</v>
      </c>
      <c r="C47" s="103" t="s">
        <v>57</v>
      </c>
      <c r="D47" s="103" t="s">
        <v>73</v>
      </c>
    </row>
    <row r="48" spans="1:4">
      <c r="A48" s="101">
        <v>42044</v>
      </c>
      <c r="B48" s="102">
        <v>24.33</v>
      </c>
      <c r="C48" s="103" t="s">
        <v>57</v>
      </c>
      <c r="D48" s="103" t="s">
        <v>73</v>
      </c>
    </row>
    <row r="49" spans="1:4">
      <c r="A49" s="101">
        <v>42044</v>
      </c>
      <c r="B49" s="102">
        <v>6.5</v>
      </c>
      <c r="C49" s="103" t="s">
        <v>57</v>
      </c>
      <c r="D49" s="103"/>
    </row>
    <row r="50" spans="1:4">
      <c r="A50" s="101">
        <v>42045</v>
      </c>
      <c r="B50" s="102">
        <v>7.66</v>
      </c>
      <c r="C50" s="103" t="s">
        <v>57</v>
      </c>
      <c r="D50" s="103"/>
    </row>
    <row r="51" spans="1:4">
      <c r="A51" s="101">
        <v>42045</v>
      </c>
      <c r="B51" s="102">
        <v>12.45</v>
      </c>
      <c r="C51" s="103" t="s">
        <v>57</v>
      </c>
      <c r="D51" s="103" t="s">
        <v>315</v>
      </c>
    </row>
    <row r="52" spans="1:4">
      <c r="A52" s="101">
        <v>42046</v>
      </c>
      <c r="B52" s="102">
        <v>11.99</v>
      </c>
      <c r="C52" s="103" t="s">
        <v>57</v>
      </c>
      <c r="D52" s="103" t="s">
        <v>316</v>
      </c>
    </row>
    <row r="53" spans="1:4">
      <c r="A53" s="101">
        <v>42046</v>
      </c>
      <c r="B53" s="102">
        <v>38.56</v>
      </c>
      <c r="C53" s="103" t="s">
        <v>57</v>
      </c>
      <c r="D53" s="103" t="s">
        <v>73</v>
      </c>
    </row>
    <row r="54" spans="1:4">
      <c r="A54" s="101">
        <v>42049</v>
      </c>
      <c r="B54" s="102">
        <v>7.13</v>
      </c>
      <c r="C54" s="103" t="s">
        <v>57</v>
      </c>
      <c r="D54" s="103" t="s">
        <v>73</v>
      </c>
    </row>
    <row r="55" spans="1:4">
      <c r="A55" s="101">
        <v>42049</v>
      </c>
      <c r="B55" s="102">
        <v>2.6</v>
      </c>
      <c r="C55" s="103" t="s">
        <v>57</v>
      </c>
      <c r="D55" s="103"/>
    </row>
    <row r="56" spans="1:4">
      <c r="A56" s="101">
        <v>42050</v>
      </c>
      <c r="B56" s="102">
        <v>41.65</v>
      </c>
      <c r="C56" s="103" t="s">
        <v>57</v>
      </c>
      <c r="D56" s="103" t="s">
        <v>58</v>
      </c>
    </row>
    <row r="57" spans="1:4">
      <c r="A57" s="101">
        <v>42050</v>
      </c>
      <c r="B57" s="102">
        <v>21.46</v>
      </c>
      <c r="C57" s="103" t="s">
        <v>57</v>
      </c>
      <c r="D57" s="103"/>
    </row>
    <row r="58" spans="1:4">
      <c r="A58" s="101">
        <v>42051</v>
      </c>
      <c r="B58" s="102">
        <v>18.48</v>
      </c>
      <c r="C58" s="103" t="s">
        <v>57</v>
      </c>
      <c r="D58" s="103" t="s">
        <v>58</v>
      </c>
    </row>
    <row r="59" spans="1:4">
      <c r="A59" s="101">
        <v>42053</v>
      </c>
      <c r="B59" s="102">
        <v>2.7</v>
      </c>
      <c r="C59" s="103" t="s">
        <v>57</v>
      </c>
      <c r="D59" s="103" t="s">
        <v>183</v>
      </c>
    </row>
    <row r="60" spans="1:4">
      <c r="A60" s="101">
        <v>42053</v>
      </c>
      <c r="B60" s="102">
        <v>14.74</v>
      </c>
      <c r="C60" s="103" t="s">
        <v>57</v>
      </c>
      <c r="D60" s="103" t="s">
        <v>58</v>
      </c>
    </row>
    <row r="61" spans="1:4">
      <c r="A61" s="101">
        <v>42054</v>
      </c>
      <c r="B61" s="102">
        <v>51.94</v>
      </c>
      <c r="C61" s="103" t="s">
        <v>57</v>
      </c>
      <c r="D61" s="103" t="s">
        <v>183</v>
      </c>
    </row>
    <row r="62" spans="1:4">
      <c r="A62" s="101">
        <v>42055</v>
      </c>
      <c r="B62" s="102">
        <v>50.82</v>
      </c>
      <c r="C62" s="103" t="s">
        <v>57</v>
      </c>
      <c r="D62" s="103" t="s">
        <v>58</v>
      </c>
    </row>
    <row r="63" spans="1:4">
      <c r="A63" s="101">
        <v>42056</v>
      </c>
      <c r="B63" s="102">
        <v>14.43</v>
      </c>
      <c r="C63" s="103" t="s">
        <v>57</v>
      </c>
      <c r="D63" s="103" t="s">
        <v>98</v>
      </c>
    </row>
    <row r="64" spans="1:4">
      <c r="A64" s="101">
        <v>42057</v>
      </c>
      <c r="B64" s="102">
        <v>30.22</v>
      </c>
      <c r="C64" s="103" t="s">
        <v>57</v>
      </c>
      <c r="D64" s="103" t="s">
        <v>58</v>
      </c>
    </row>
    <row r="65" spans="1:4">
      <c r="A65" s="101">
        <v>42058</v>
      </c>
      <c r="B65" s="102">
        <v>2.59</v>
      </c>
      <c r="C65" s="103" t="s">
        <v>57</v>
      </c>
      <c r="D65" s="103" t="s">
        <v>317</v>
      </c>
    </row>
    <row r="66" spans="1:4">
      <c r="A66" s="101">
        <v>42058</v>
      </c>
      <c r="B66" s="102">
        <v>2.7</v>
      </c>
      <c r="C66" s="103" t="s">
        <v>57</v>
      </c>
      <c r="D66" s="103"/>
    </row>
    <row r="67" spans="1:4">
      <c r="A67" s="101">
        <v>42060</v>
      </c>
      <c r="B67" s="102">
        <v>10.27</v>
      </c>
      <c r="C67" s="103" t="s">
        <v>57</v>
      </c>
      <c r="D67" s="103" t="s">
        <v>98</v>
      </c>
    </row>
    <row r="68" spans="1:4">
      <c r="A68" s="101">
        <v>42061</v>
      </c>
      <c r="B68" s="102">
        <v>4.32</v>
      </c>
      <c r="C68" s="103" t="s">
        <v>57</v>
      </c>
      <c r="D68" s="103"/>
    </row>
    <row r="69" spans="1:4">
      <c r="A69" s="101">
        <v>42061</v>
      </c>
      <c r="B69" s="102">
        <v>4.32</v>
      </c>
      <c r="C69" s="103" t="s">
        <v>57</v>
      </c>
      <c r="D69" s="103"/>
    </row>
    <row r="70" spans="1:4">
      <c r="A70" s="101">
        <v>42061</v>
      </c>
      <c r="B70" s="102">
        <v>17.440000000000001</v>
      </c>
      <c r="C70" s="103" t="s">
        <v>57</v>
      </c>
      <c r="D70" s="103" t="s">
        <v>58</v>
      </c>
    </row>
    <row r="71" spans="1:4">
      <c r="A71" s="101">
        <v>42062</v>
      </c>
      <c r="B71" s="102">
        <v>1.98</v>
      </c>
      <c r="C71" s="103" t="s">
        <v>57</v>
      </c>
      <c r="D71" s="103" t="s">
        <v>58</v>
      </c>
    </row>
    <row r="72" spans="1:4">
      <c r="A72" s="101">
        <v>42063</v>
      </c>
      <c r="B72" s="102">
        <v>4.0999999999999996</v>
      </c>
      <c r="C72" s="103" t="s">
        <v>57</v>
      </c>
      <c r="D72" s="103" t="s">
        <v>58</v>
      </c>
    </row>
    <row r="73" spans="1:4">
      <c r="A73" s="101">
        <v>42047</v>
      </c>
      <c r="B73" s="102">
        <v>40.549999999999997</v>
      </c>
      <c r="C73" s="103" t="s">
        <v>89</v>
      </c>
      <c r="D73" s="103"/>
    </row>
    <row r="74" spans="1:4">
      <c r="A74" s="101">
        <v>42052</v>
      </c>
      <c r="B74" s="102">
        <v>91.07</v>
      </c>
      <c r="C74" s="103" t="s">
        <v>89</v>
      </c>
      <c r="D74" s="103" t="s">
        <v>318</v>
      </c>
    </row>
    <row r="75" spans="1:4">
      <c r="A75" s="101">
        <v>42059</v>
      </c>
      <c r="B75" s="102">
        <v>52.33</v>
      </c>
      <c r="C75" s="103" t="s">
        <v>89</v>
      </c>
      <c r="D75" s="103" t="s">
        <v>189</v>
      </c>
    </row>
    <row r="76" spans="1:4">
      <c r="A76" s="101">
        <v>42042</v>
      </c>
      <c r="B76" s="102">
        <v>18.82</v>
      </c>
      <c r="C76" s="103" t="s">
        <v>91</v>
      </c>
      <c r="D76" s="103" t="s">
        <v>73</v>
      </c>
    </row>
    <row r="77" spans="1:4">
      <c r="A77" s="101">
        <v>42043</v>
      </c>
      <c r="B77" s="102">
        <v>34.630000000000003</v>
      </c>
      <c r="C77" s="103" t="s">
        <v>91</v>
      </c>
      <c r="D77" s="103" t="s">
        <v>319</v>
      </c>
    </row>
    <row r="78" spans="1:4">
      <c r="A78" s="101">
        <v>42045</v>
      </c>
      <c r="B78" s="102">
        <v>11.12</v>
      </c>
      <c r="C78" s="103" t="s">
        <v>91</v>
      </c>
      <c r="D78" s="103" t="s">
        <v>315</v>
      </c>
    </row>
    <row r="79" spans="1:4">
      <c r="A79" s="101">
        <v>42049</v>
      </c>
      <c r="B79" s="102">
        <v>3.24</v>
      </c>
      <c r="C79" s="110" t="s">
        <v>91</v>
      </c>
      <c r="D79" s="103" t="s">
        <v>320</v>
      </c>
    </row>
    <row r="80" spans="1:4">
      <c r="A80" s="101">
        <v>42056</v>
      </c>
      <c r="B80" s="102">
        <v>12</v>
      </c>
      <c r="C80" s="103" t="s">
        <v>91</v>
      </c>
      <c r="D80" s="103" t="s">
        <v>321</v>
      </c>
    </row>
    <row r="81" spans="1:4">
      <c r="A81" s="101">
        <v>42056</v>
      </c>
      <c r="B81" s="102">
        <v>74.36</v>
      </c>
      <c r="C81" s="103" t="s">
        <v>91</v>
      </c>
      <c r="D81" s="103" t="s">
        <v>322</v>
      </c>
    </row>
    <row r="82" spans="1:4">
      <c r="A82" s="101">
        <v>42059</v>
      </c>
      <c r="B82" s="102">
        <v>3.24</v>
      </c>
      <c r="C82" s="103" t="s">
        <v>91</v>
      </c>
      <c r="D82" s="103" t="s">
        <v>320</v>
      </c>
    </row>
    <row r="83" spans="1:4">
      <c r="A83" s="101">
        <v>42038</v>
      </c>
      <c r="B83" s="102">
        <v>25</v>
      </c>
      <c r="C83" s="11" t="s">
        <v>105</v>
      </c>
      <c r="D83" s="11"/>
    </row>
    <row r="84" spans="1:4">
      <c r="A84" s="101">
        <v>42038</v>
      </c>
      <c r="B84" s="102">
        <v>7.03</v>
      </c>
      <c r="C84" s="11" t="s">
        <v>105</v>
      </c>
      <c r="D84" s="11"/>
    </row>
    <row r="85" spans="1:4">
      <c r="A85" s="101">
        <v>42038</v>
      </c>
      <c r="B85" s="109">
        <f>63.7-15</f>
        <v>48.7</v>
      </c>
      <c r="C85" s="11" t="s">
        <v>105</v>
      </c>
      <c r="D85" s="11" t="s">
        <v>323</v>
      </c>
    </row>
    <row r="86" spans="1:4">
      <c r="A86" s="101">
        <v>42040</v>
      </c>
      <c r="B86" s="102">
        <v>25</v>
      </c>
      <c r="C86" s="11" t="s">
        <v>105</v>
      </c>
      <c r="D86" s="11"/>
    </row>
    <row r="87" spans="1:4">
      <c r="A87" s="101">
        <v>42045</v>
      </c>
      <c r="B87" s="102">
        <v>6.3</v>
      </c>
      <c r="C87" s="103" t="s">
        <v>105</v>
      </c>
      <c r="D87" s="103"/>
    </row>
    <row r="88" spans="1:4">
      <c r="A88" s="101">
        <v>42045</v>
      </c>
      <c r="B88" s="102">
        <v>34.159999999999997</v>
      </c>
      <c r="C88" s="103" t="s">
        <v>105</v>
      </c>
      <c r="D88" s="103"/>
    </row>
    <row r="89" spans="1:4">
      <c r="A89" s="101">
        <v>42045</v>
      </c>
      <c r="B89" s="102">
        <v>16.25</v>
      </c>
      <c r="C89" s="103" t="s">
        <v>105</v>
      </c>
      <c r="D89" s="103"/>
    </row>
    <row r="90" spans="1:4">
      <c r="A90" s="101">
        <v>42052</v>
      </c>
      <c r="B90" s="102">
        <v>702.76</v>
      </c>
      <c r="C90" s="103" t="s">
        <v>105</v>
      </c>
      <c r="D90" s="103"/>
    </row>
    <row r="91" spans="1:4">
      <c r="A91" s="101">
        <v>42061</v>
      </c>
      <c r="B91" s="102">
        <v>25</v>
      </c>
      <c r="C91" s="103" t="s">
        <v>105</v>
      </c>
      <c r="D91" s="103"/>
    </row>
    <row r="92" spans="1:4">
      <c r="A92" s="101">
        <v>42062</v>
      </c>
      <c r="B92" s="102">
        <v>294.83999999999997</v>
      </c>
      <c r="C92" s="103" t="s">
        <v>105</v>
      </c>
      <c r="D92" s="103"/>
    </row>
    <row r="93" spans="1:4">
      <c r="A93" s="101">
        <v>42038</v>
      </c>
      <c r="B93" s="102">
        <v>15</v>
      </c>
      <c r="C93" s="11" t="s">
        <v>109</v>
      </c>
      <c r="D93" s="11" t="s">
        <v>324</v>
      </c>
    </row>
    <row r="94" spans="1:4">
      <c r="A94" s="101">
        <v>42043</v>
      </c>
      <c r="B94" s="102">
        <v>5.39</v>
      </c>
      <c r="C94" s="103" t="s">
        <v>109</v>
      </c>
      <c r="D94" s="103" t="s">
        <v>325</v>
      </c>
    </row>
    <row r="95" spans="1:4">
      <c r="A95" s="101">
        <v>42051</v>
      </c>
      <c r="B95" s="102">
        <v>37.880000000000003</v>
      </c>
      <c r="C95" s="103" t="s">
        <v>109</v>
      </c>
      <c r="D95" s="103" t="s">
        <v>326</v>
      </c>
    </row>
    <row r="96" spans="1:4">
      <c r="A96" s="101">
        <v>42037</v>
      </c>
      <c r="B96" s="108">
        <v>1865.43</v>
      </c>
      <c r="C96" t="s">
        <v>163</v>
      </c>
    </row>
    <row r="97" spans="1:4">
      <c r="A97" s="101">
        <v>42046</v>
      </c>
      <c r="B97" s="102">
        <v>181.75</v>
      </c>
      <c r="C97" s="103" t="s">
        <v>129</v>
      </c>
      <c r="D97" s="103" t="s">
        <v>130</v>
      </c>
    </row>
    <row r="98" spans="1:4">
      <c r="A98" s="101">
        <v>42038</v>
      </c>
      <c r="B98" s="102">
        <v>125</v>
      </c>
      <c r="C98" s="11" t="s">
        <v>164</v>
      </c>
    </row>
    <row r="99" spans="1:4">
      <c r="A99" s="111">
        <v>43503</v>
      </c>
      <c r="B99" s="108">
        <v>916.67</v>
      </c>
      <c r="C99" s="112" t="s">
        <v>15</v>
      </c>
      <c r="D99" s="113"/>
    </row>
    <row r="100" spans="1:4">
      <c r="A100" s="111">
        <v>43511</v>
      </c>
      <c r="B100" s="108">
        <v>-275</v>
      </c>
      <c r="C100" s="112" t="s">
        <v>138</v>
      </c>
      <c r="D100" s="112" t="s">
        <v>327</v>
      </c>
    </row>
    <row r="101" spans="1:4">
      <c r="A101" s="101">
        <v>42045</v>
      </c>
      <c r="B101" s="102">
        <v>1554.5</v>
      </c>
      <c r="C101" s="112" t="s">
        <v>328</v>
      </c>
      <c r="D101" s="112" t="s">
        <v>329</v>
      </c>
    </row>
    <row r="102" spans="1:4">
      <c r="A102" s="101">
        <v>42036</v>
      </c>
      <c r="B102" s="109">
        <f>651.8/6+ (288/6)</f>
        <v>156.63333333333333</v>
      </c>
      <c r="C102" s="11" t="s">
        <v>167</v>
      </c>
      <c r="D102" s="11" t="s">
        <v>295</v>
      </c>
    </row>
    <row r="103" spans="1:4">
      <c r="A103" s="114"/>
      <c r="B103" s="109"/>
      <c r="C103" s="113"/>
      <c r="D103" s="113"/>
    </row>
    <row r="104" spans="1:4">
      <c r="A104" s="114"/>
      <c r="B104" s="109"/>
      <c r="C104" s="113"/>
      <c r="D104" s="113"/>
    </row>
    <row r="105" spans="1:4">
      <c r="A105" s="114"/>
      <c r="B105" s="109"/>
      <c r="C105" s="113"/>
      <c r="D105" s="113"/>
    </row>
    <row r="106" spans="1:4">
      <c r="A106" s="114"/>
      <c r="B106" s="109"/>
      <c r="C106" s="113"/>
      <c r="D106" s="113"/>
    </row>
    <row r="107" spans="1:4">
      <c r="A107" s="114"/>
      <c r="B107" s="109"/>
      <c r="C107" s="113"/>
      <c r="D107" s="113"/>
    </row>
    <row r="108" spans="1:4">
      <c r="A108" s="114"/>
      <c r="B108" s="109"/>
      <c r="C108" s="113"/>
      <c r="D108" s="113"/>
    </row>
    <row r="109" spans="1:4">
      <c r="A109" s="114"/>
      <c r="B109" s="109"/>
      <c r="C109" s="113"/>
      <c r="D109" s="113"/>
    </row>
    <row r="110" spans="1:4">
      <c r="A110" s="114"/>
      <c r="B110" s="109"/>
      <c r="C110" s="113"/>
      <c r="D110" s="113"/>
    </row>
    <row r="111" spans="1:4">
      <c r="A111" s="114"/>
      <c r="B111" s="109"/>
      <c r="C111" s="113"/>
      <c r="D111" s="113"/>
    </row>
    <row r="112" spans="1:4">
      <c r="A112" s="114"/>
      <c r="B112" s="109"/>
      <c r="C112" s="113"/>
      <c r="D112" s="113"/>
    </row>
    <row r="113" spans="1:4">
      <c r="A113" s="114"/>
      <c r="B113" s="109"/>
      <c r="C113" s="113"/>
      <c r="D113" s="113"/>
    </row>
    <row r="114" spans="1:4">
      <c r="A114" s="114"/>
      <c r="B114" s="109"/>
      <c r="C114" s="113"/>
      <c r="D114" s="113"/>
    </row>
    <row r="115" spans="1:4">
      <c r="A115" s="114"/>
      <c r="B115" s="109"/>
      <c r="C115" s="113"/>
      <c r="D115" s="113"/>
    </row>
    <row r="116" spans="1:4">
      <c r="A116" s="114"/>
      <c r="B116" s="109"/>
      <c r="C116" s="113"/>
      <c r="D116" s="113"/>
    </row>
    <row r="117" spans="1:4">
      <c r="A117" s="114"/>
      <c r="B117" s="109"/>
      <c r="C117" s="113"/>
      <c r="D117" s="113"/>
    </row>
    <row r="118" spans="1:4">
      <c r="A118" s="114"/>
      <c r="B118" s="109"/>
      <c r="C118" s="113"/>
      <c r="D118" s="113"/>
    </row>
    <row r="119" spans="1:4">
      <c r="A119" s="114"/>
      <c r="B119" s="109"/>
      <c r="C119" s="113"/>
      <c r="D119" s="113"/>
    </row>
    <row r="120" spans="1:4">
      <c r="A120" s="114"/>
      <c r="B120" s="109"/>
      <c r="C120" s="113"/>
      <c r="D120" s="113"/>
    </row>
    <row r="121" spans="1:4">
      <c r="A121" s="114"/>
      <c r="B121" s="109"/>
      <c r="C121" s="113"/>
      <c r="D121" s="113"/>
    </row>
    <row r="122" spans="1:4">
      <c r="A122" s="114"/>
      <c r="B122" s="109"/>
      <c r="C122" s="113"/>
      <c r="D122" s="113"/>
    </row>
    <row r="123" spans="1:4">
      <c r="A123" s="114"/>
      <c r="B123" s="109"/>
      <c r="C123" s="113"/>
      <c r="D123" s="113"/>
    </row>
    <row r="124" spans="1:4">
      <c r="A124" s="114"/>
      <c r="B124" s="109"/>
      <c r="C124" s="113"/>
      <c r="D124" s="113"/>
    </row>
    <row r="125" spans="1:4">
      <c r="A125" s="114"/>
      <c r="B125" s="109"/>
      <c r="C125" s="113"/>
      <c r="D125" s="113"/>
    </row>
    <row r="126" spans="1:4">
      <c r="A126" s="114"/>
      <c r="B126" s="109"/>
      <c r="C126" s="113"/>
      <c r="D126" s="113"/>
    </row>
    <row r="127" spans="1:4">
      <c r="A127" s="114"/>
      <c r="B127" s="109"/>
      <c r="C127" s="113"/>
      <c r="D127" s="113"/>
    </row>
    <row r="128" spans="1:4">
      <c r="A128" s="114"/>
      <c r="B128" s="109"/>
      <c r="C128" s="113"/>
      <c r="D128" s="113"/>
    </row>
    <row r="129" spans="1:4">
      <c r="A129" s="114"/>
      <c r="B129" s="109"/>
      <c r="C129" s="113"/>
      <c r="D129" s="113"/>
    </row>
    <row r="130" spans="1:4">
      <c r="A130" s="114"/>
      <c r="B130" s="109"/>
      <c r="C130" s="113"/>
      <c r="D130" s="113"/>
    </row>
    <row r="131" spans="1:4">
      <c r="A131" s="114"/>
      <c r="B131" s="109"/>
      <c r="C131" s="113"/>
      <c r="D131" s="113"/>
    </row>
    <row r="132" spans="1:4">
      <c r="A132" s="114"/>
      <c r="B132" s="109"/>
      <c r="C132" s="113"/>
      <c r="D132" s="113"/>
    </row>
    <row r="133" spans="1:4">
      <c r="A133" s="114"/>
      <c r="B133" s="109"/>
      <c r="C133" s="113"/>
      <c r="D133" s="113"/>
    </row>
    <row r="134" spans="1:4">
      <c r="A134" s="114"/>
      <c r="B134" s="109"/>
      <c r="C134" s="113"/>
      <c r="D134" s="113"/>
    </row>
    <row r="135" spans="1:4">
      <c r="A135" s="114"/>
      <c r="B135" s="109"/>
      <c r="C135" s="113"/>
      <c r="D135" s="113"/>
    </row>
    <row r="136" spans="1:4">
      <c r="A136" s="114"/>
      <c r="B136" s="109"/>
      <c r="C136" s="113"/>
      <c r="D136" s="113"/>
    </row>
    <row r="137" spans="1:4">
      <c r="A137" s="114"/>
      <c r="B137" s="109"/>
      <c r="C137" s="113"/>
      <c r="D137" s="113"/>
    </row>
    <row r="138" spans="1:4">
      <c r="A138" s="114"/>
      <c r="B138" s="109"/>
      <c r="C138" s="113"/>
      <c r="D138" s="113"/>
    </row>
    <row r="139" spans="1:4">
      <c r="A139" s="114"/>
      <c r="B139" s="109"/>
      <c r="C139" s="113"/>
      <c r="D139" s="113"/>
    </row>
    <row r="140" spans="1:4">
      <c r="A140" s="114"/>
      <c r="B140" s="109"/>
      <c r="C140" s="113"/>
      <c r="D140" s="113"/>
    </row>
    <row r="141" spans="1:4">
      <c r="A141" s="114"/>
      <c r="B141" s="109"/>
      <c r="C141" s="113"/>
      <c r="D141" s="113"/>
    </row>
    <row r="142" spans="1:4">
      <c r="A142" s="114"/>
      <c r="B142" s="109"/>
      <c r="C142" s="113"/>
      <c r="D142" s="113"/>
    </row>
    <row r="143" spans="1:4">
      <c r="A143" s="114"/>
      <c r="B143" s="109"/>
      <c r="C143" s="113"/>
      <c r="D143" s="113"/>
    </row>
    <row r="144" spans="1:4">
      <c r="A144" s="114"/>
      <c r="B144" s="109"/>
      <c r="C144" s="113"/>
      <c r="D144" s="113"/>
    </row>
    <row r="145" spans="1:4">
      <c r="A145" s="114"/>
      <c r="B145" s="109"/>
      <c r="C145" s="113"/>
      <c r="D145" s="113"/>
    </row>
    <row r="146" spans="1:4">
      <c r="A146" s="114"/>
      <c r="B146" s="109"/>
      <c r="C146" s="113"/>
      <c r="D146" s="113"/>
    </row>
    <row r="147" spans="1:4">
      <c r="A147" s="114"/>
      <c r="B147" s="109"/>
      <c r="C147" s="113"/>
      <c r="D147" s="113"/>
    </row>
    <row r="148" spans="1:4">
      <c r="A148" s="114"/>
      <c r="B148" s="109"/>
      <c r="C148" s="113"/>
      <c r="D148" s="113"/>
    </row>
    <row r="149" spans="1:4">
      <c r="A149" s="114"/>
      <c r="B149" s="109"/>
      <c r="C149" s="113"/>
      <c r="D149" s="113"/>
    </row>
    <row r="150" spans="1:4">
      <c r="A150" s="114"/>
      <c r="B150" s="109"/>
      <c r="C150" s="113"/>
      <c r="D150" s="113"/>
    </row>
    <row r="151" spans="1:4">
      <c r="A151" s="114"/>
      <c r="B151" s="109"/>
      <c r="C151" s="113"/>
      <c r="D151" s="113"/>
    </row>
    <row r="152" spans="1:4">
      <c r="A152" s="114"/>
      <c r="B152" s="109"/>
      <c r="C152" s="113"/>
      <c r="D152" s="113"/>
    </row>
    <row r="153" spans="1:4">
      <c r="A153" s="114"/>
      <c r="B153" s="109"/>
      <c r="C153" s="113"/>
      <c r="D153" s="113"/>
    </row>
    <row r="154" spans="1:4">
      <c r="A154" s="114"/>
      <c r="B154" s="109"/>
      <c r="C154" s="113"/>
      <c r="D154" s="113"/>
    </row>
    <row r="155" spans="1:4">
      <c r="A155" s="114"/>
      <c r="B155" s="109"/>
      <c r="C155" s="113"/>
      <c r="D155" s="113"/>
    </row>
    <row r="156" spans="1:4">
      <c r="A156" s="114"/>
      <c r="B156" s="109"/>
      <c r="C156" s="113"/>
      <c r="D156" s="113"/>
    </row>
    <row r="157" spans="1:4">
      <c r="A157" s="114"/>
      <c r="B157" s="109"/>
      <c r="C157" s="113"/>
      <c r="D157" s="113"/>
    </row>
    <row r="158" spans="1:4">
      <c r="A158" s="114"/>
      <c r="B158" s="109"/>
      <c r="C158" s="113"/>
      <c r="D158" s="113"/>
    </row>
    <row r="159" spans="1:4">
      <c r="A159" s="114"/>
      <c r="B159" s="109"/>
      <c r="C159" s="113"/>
      <c r="D159" s="113"/>
    </row>
    <row r="160" spans="1:4">
      <c r="A160" s="114"/>
      <c r="B160" s="109"/>
      <c r="C160" s="113"/>
      <c r="D160" s="113"/>
    </row>
    <row r="161" spans="1:4">
      <c r="A161" s="114"/>
      <c r="B161" s="109"/>
      <c r="C161" s="113"/>
      <c r="D161" s="113"/>
    </row>
    <row r="162" spans="1:4">
      <c r="A162" s="114"/>
      <c r="B162" s="109"/>
      <c r="C162" s="113"/>
      <c r="D162" s="113"/>
    </row>
    <row r="163" spans="1:4">
      <c r="A163" s="114"/>
      <c r="B163" s="109"/>
      <c r="C163" s="113"/>
      <c r="D163" s="113"/>
    </row>
    <row r="164" spans="1:4">
      <c r="A164" s="114"/>
      <c r="B164" s="109"/>
      <c r="C164" s="113"/>
      <c r="D164" s="113"/>
    </row>
    <row r="165" spans="1:4">
      <c r="A165" s="114"/>
      <c r="B165" s="109"/>
      <c r="C165" s="113"/>
      <c r="D165" s="113"/>
    </row>
    <row r="166" spans="1:4">
      <c r="A166" s="114"/>
      <c r="B166" s="109"/>
      <c r="C166" s="113"/>
      <c r="D166" s="113"/>
    </row>
    <row r="167" spans="1:4">
      <c r="A167" s="114"/>
      <c r="B167" s="109"/>
      <c r="C167" s="113"/>
      <c r="D167" s="113"/>
    </row>
    <row r="168" spans="1:4">
      <c r="A168" s="114"/>
      <c r="B168" s="109"/>
      <c r="C168" s="113"/>
      <c r="D168" s="113"/>
    </row>
    <row r="169" spans="1:4">
      <c r="A169" s="114"/>
      <c r="B169" s="109"/>
      <c r="C169" s="113"/>
      <c r="D169" s="113"/>
    </row>
    <row r="170" spans="1:4">
      <c r="A170" s="114"/>
      <c r="B170" s="109"/>
      <c r="C170" s="113"/>
      <c r="D170" s="113"/>
    </row>
    <row r="171" spans="1:4">
      <c r="A171" s="114"/>
      <c r="B171" s="109"/>
      <c r="C171" s="113"/>
      <c r="D171" s="113"/>
    </row>
    <row r="172" spans="1:4">
      <c r="A172" s="114"/>
      <c r="B172" s="109"/>
      <c r="C172" s="113"/>
      <c r="D172" s="113"/>
    </row>
    <row r="173" spans="1:4">
      <c r="A173" s="114"/>
      <c r="B173" s="109"/>
      <c r="C173" s="113"/>
      <c r="D173" s="113"/>
    </row>
    <row r="174" spans="1:4">
      <c r="A174" s="114"/>
      <c r="B174" s="109"/>
      <c r="C174" s="113"/>
      <c r="D174" s="113"/>
    </row>
    <row r="175" spans="1:4">
      <c r="A175" s="114"/>
      <c r="B175" s="109"/>
      <c r="C175" s="113"/>
      <c r="D175" s="113"/>
    </row>
    <row r="176" spans="1:4">
      <c r="A176" s="114"/>
      <c r="B176" s="109"/>
      <c r="C176" s="113"/>
      <c r="D176" s="113"/>
    </row>
    <row r="177" spans="1:4">
      <c r="A177" s="114"/>
      <c r="B177" s="109"/>
      <c r="C177" s="113"/>
      <c r="D177" s="113"/>
    </row>
    <row r="178" spans="1:4">
      <c r="A178" s="114"/>
      <c r="B178" s="109"/>
      <c r="C178" s="113"/>
      <c r="D178" s="113"/>
    </row>
    <row r="179" spans="1:4">
      <c r="A179" s="114"/>
      <c r="B179" s="109"/>
      <c r="C179" s="113"/>
      <c r="D179" s="113"/>
    </row>
    <row r="180" spans="1:4">
      <c r="A180" s="114"/>
      <c r="B180" s="109"/>
      <c r="C180" s="113"/>
      <c r="D180" s="113"/>
    </row>
    <row r="181" spans="1:4">
      <c r="A181" s="114"/>
      <c r="B181" s="109"/>
      <c r="C181" s="113"/>
      <c r="D181" s="113"/>
    </row>
    <row r="182" spans="1:4">
      <c r="A182" s="114"/>
      <c r="B182" s="109"/>
      <c r="C182" s="113"/>
      <c r="D182" s="113"/>
    </row>
    <row r="183" spans="1:4">
      <c r="A183" s="114"/>
      <c r="B183" s="109"/>
      <c r="C183" s="113"/>
      <c r="D183" s="113"/>
    </row>
    <row r="184" spans="1:4">
      <c r="A184" s="114"/>
      <c r="B184" s="109"/>
      <c r="C184" s="113"/>
      <c r="D184" s="113"/>
    </row>
    <row r="185" spans="1:4">
      <c r="A185" s="114"/>
      <c r="B185" s="109"/>
      <c r="C185" s="113"/>
      <c r="D185" s="113"/>
    </row>
    <row r="186" spans="1:4">
      <c r="A186" s="114"/>
      <c r="B186" s="109"/>
      <c r="C186" s="113"/>
      <c r="D186" s="113"/>
    </row>
    <row r="187" spans="1:4">
      <c r="A187" s="114"/>
      <c r="B187" s="109"/>
      <c r="C187" s="113"/>
      <c r="D187" s="113"/>
    </row>
    <row r="188" spans="1:4">
      <c r="A188" s="114"/>
      <c r="B188" s="109"/>
      <c r="C188" s="113"/>
      <c r="D188" s="113"/>
    </row>
    <row r="189" spans="1:4">
      <c r="A189" s="114"/>
      <c r="B189" s="109"/>
      <c r="C189" s="113"/>
      <c r="D189" s="113"/>
    </row>
    <row r="190" spans="1:4">
      <c r="A190" s="114"/>
      <c r="B190" s="109"/>
      <c r="C190" s="113"/>
      <c r="D190" s="113"/>
    </row>
    <row r="191" spans="1:4">
      <c r="A191" s="114"/>
      <c r="B191" s="109"/>
      <c r="C191" s="113"/>
      <c r="D191" s="113"/>
    </row>
    <row r="192" spans="1:4">
      <c r="A192" s="114"/>
      <c r="B192" s="109"/>
      <c r="C192" s="113"/>
      <c r="D192" s="113"/>
    </row>
    <row r="193" spans="1:4">
      <c r="A193" s="114"/>
      <c r="B193" s="109"/>
      <c r="C193" s="113"/>
      <c r="D193" s="113"/>
    </row>
    <row r="194" spans="1:4">
      <c r="A194" s="114"/>
      <c r="B194" s="109"/>
      <c r="C194" s="113"/>
      <c r="D194" s="113"/>
    </row>
    <row r="195" spans="1:4">
      <c r="A195" s="114"/>
      <c r="B195" s="109"/>
      <c r="C195" s="113"/>
      <c r="D195" s="113"/>
    </row>
    <row r="196" spans="1:4">
      <c r="A196" s="114"/>
      <c r="B196" s="109"/>
      <c r="C196" s="113"/>
      <c r="D196" s="113"/>
    </row>
    <row r="197" spans="1:4">
      <c r="A197" s="114"/>
      <c r="B197" s="109"/>
      <c r="C197" s="113"/>
      <c r="D197" s="113"/>
    </row>
    <row r="198" spans="1:4">
      <c r="A198" s="114"/>
      <c r="B198" s="109"/>
      <c r="C198" s="113"/>
      <c r="D198" s="113"/>
    </row>
    <row r="199" spans="1:4">
      <c r="A199" s="114"/>
      <c r="B199" s="109"/>
      <c r="C199" s="113"/>
      <c r="D199" s="113"/>
    </row>
    <row r="200" spans="1:4">
      <c r="A200" s="114"/>
      <c r="B200" s="109"/>
      <c r="C200" s="113"/>
      <c r="D200" s="113"/>
    </row>
    <row r="201" spans="1:4">
      <c r="A201" s="114"/>
      <c r="B201" s="109"/>
      <c r="C201" s="113"/>
      <c r="D201" s="113"/>
    </row>
    <row r="202" spans="1:4">
      <c r="A202" s="114"/>
      <c r="B202" s="109"/>
      <c r="C202" s="113"/>
      <c r="D202" s="113"/>
    </row>
    <row r="203" spans="1:4">
      <c r="A203" s="114"/>
      <c r="B203" s="109"/>
      <c r="C203" s="113"/>
      <c r="D203" s="113"/>
    </row>
    <row r="204" spans="1:4">
      <c r="A204" s="114"/>
      <c r="B204" s="109"/>
      <c r="C204" s="113"/>
      <c r="D204" s="113"/>
    </row>
    <row r="205" spans="1:4">
      <c r="A205" s="114"/>
      <c r="B205" s="109"/>
      <c r="C205" s="113"/>
      <c r="D205" s="113"/>
    </row>
    <row r="206" spans="1:4">
      <c r="A206" s="114"/>
      <c r="B206" s="109"/>
      <c r="C206" s="113"/>
      <c r="D206" s="113"/>
    </row>
    <row r="207" spans="1:4">
      <c r="A207" s="114"/>
      <c r="B207" s="109"/>
      <c r="C207" s="113"/>
      <c r="D207" s="113"/>
    </row>
    <row r="208" spans="1:4">
      <c r="A208" s="114"/>
      <c r="B208" s="109"/>
      <c r="C208" s="113"/>
      <c r="D208" s="113"/>
    </row>
    <row r="209" spans="1:4">
      <c r="A209" s="114"/>
      <c r="B209" s="109"/>
      <c r="C209" s="113"/>
      <c r="D209" s="113"/>
    </row>
    <row r="210" spans="1:4">
      <c r="A210" s="114"/>
      <c r="B210" s="109"/>
      <c r="C210" s="113"/>
      <c r="D210" s="113"/>
    </row>
    <row r="211" spans="1:4">
      <c r="A211" s="114"/>
      <c r="B211" s="109"/>
      <c r="C211" s="113"/>
      <c r="D211" s="113"/>
    </row>
    <row r="212" spans="1:4">
      <c r="A212" s="114"/>
      <c r="B212" s="109"/>
      <c r="C212" s="113"/>
      <c r="D212" s="113"/>
    </row>
    <row r="213" spans="1:4">
      <c r="A213" s="114"/>
      <c r="B213" s="109"/>
      <c r="C213" s="113"/>
      <c r="D213" s="113"/>
    </row>
    <row r="214" spans="1:4">
      <c r="A214" s="114"/>
      <c r="B214" s="109"/>
      <c r="C214" s="113"/>
      <c r="D214" s="113"/>
    </row>
    <row r="215" spans="1:4">
      <c r="A215" s="114"/>
      <c r="B215" s="109"/>
      <c r="C215" s="113"/>
      <c r="D215" s="113"/>
    </row>
    <row r="216" spans="1:4">
      <c r="A216" s="114"/>
      <c r="B216" s="109"/>
      <c r="C216" s="113"/>
      <c r="D216" s="113"/>
    </row>
    <row r="217" spans="1:4">
      <c r="A217" s="114"/>
      <c r="B217" s="109"/>
      <c r="C217" s="113"/>
      <c r="D217" s="113"/>
    </row>
    <row r="218" spans="1:4">
      <c r="A218" s="114"/>
      <c r="B218" s="109"/>
      <c r="C218" s="113"/>
      <c r="D218" s="113"/>
    </row>
    <row r="219" spans="1:4">
      <c r="A219" s="114"/>
      <c r="B219" s="109"/>
      <c r="C219" s="113"/>
      <c r="D219" s="113"/>
    </row>
    <row r="220" spans="1:4">
      <c r="A220" s="114"/>
      <c r="B220" s="109"/>
      <c r="C220" s="113"/>
      <c r="D220" s="113"/>
    </row>
    <row r="221" spans="1:4">
      <c r="A221" s="114"/>
      <c r="B221" s="109"/>
      <c r="C221" s="113"/>
      <c r="D221" s="113"/>
    </row>
    <row r="222" spans="1:4">
      <c r="A222" s="114"/>
      <c r="B222" s="109"/>
      <c r="C222" s="113"/>
      <c r="D222" s="113"/>
    </row>
    <row r="223" spans="1:4">
      <c r="A223" s="114"/>
      <c r="B223" s="109"/>
      <c r="C223" s="113"/>
      <c r="D223" s="113"/>
    </row>
    <row r="224" spans="1:4">
      <c r="A224" s="114"/>
      <c r="B224" s="109"/>
      <c r="C224" s="113"/>
      <c r="D224" s="113"/>
    </row>
    <row r="225" spans="1:4">
      <c r="A225" s="114"/>
      <c r="B225" s="109"/>
      <c r="C225" s="113"/>
      <c r="D225" s="113"/>
    </row>
    <row r="226" spans="1:4">
      <c r="A226" s="114"/>
      <c r="B226" s="109"/>
      <c r="C226" s="113"/>
      <c r="D226" s="113"/>
    </row>
    <row r="227" spans="1:4">
      <c r="A227" s="114"/>
      <c r="B227" s="109"/>
      <c r="C227" s="113"/>
      <c r="D227" s="113"/>
    </row>
    <row r="228" spans="1:4">
      <c r="A228" s="114"/>
      <c r="B228" s="109"/>
      <c r="C228" s="113"/>
      <c r="D228" s="113"/>
    </row>
    <row r="229" spans="1:4">
      <c r="A229" s="114"/>
      <c r="B229" s="109"/>
      <c r="C229" s="113"/>
      <c r="D229" s="113"/>
    </row>
    <row r="230" spans="1:4">
      <c r="A230" s="114"/>
      <c r="B230" s="109"/>
      <c r="C230" s="113"/>
      <c r="D230" s="113"/>
    </row>
    <row r="231" spans="1:4">
      <c r="A231" s="114"/>
      <c r="B231" s="109"/>
      <c r="C231" s="113"/>
      <c r="D231" s="113"/>
    </row>
    <row r="232" spans="1:4">
      <c r="A232" s="114"/>
      <c r="B232" s="109"/>
      <c r="C232" s="113"/>
      <c r="D232" s="113"/>
    </row>
    <row r="233" spans="1:4">
      <c r="A233" s="114"/>
      <c r="B233" s="109"/>
      <c r="C233" s="113"/>
      <c r="D233" s="113"/>
    </row>
    <row r="234" spans="1:4">
      <c r="A234" s="114"/>
      <c r="B234" s="109"/>
      <c r="C234" s="113"/>
      <c r="D234" s="113"/>
    </row>
    <row r="235" spans="1:4">
      <c r="A235" s="114"/>
      <c r="B235" s="109"/>
      <c r="C235" s="113"/>
      <c r="D235" s="113"/>
    </row>
    <row r="236" spans="1:4">
      <c r="A236" s="114"/>
      <c r="B236" s="109"/>
      <c r="C236" s="113"/>
      <c r="D236" s="113"/>
    </row>
    <row r="237" spans="1:4">
      <c r="A237" s="114"/>
      <c r="B237" s="109"/>
      <c r="C237" s="113"/>
      <c r="D237" s="113"/>
    </row>
    <row r="238" spans="1:4">
      <c r="A238" s="114"/>
      <c r="B238" s="109"/>
      <c r="C238" s="113"/>
      <c r="D238" s="113"/>
    </row>
    <row r="239" spans="1:4">
      <c r="A239" s="114"/>
      <c r="B239" s="109"/>
      <c r="C239" s="113"/>
      <c r="D239" s="113"/>
    </row>
    <row r="240" spans="1:4">
      <c r="A240" s="114"/>
      <c r="B240" s="109"/>
      <c r="C240" s="113"/>
      <c r="D240" s="113"/>
    </row>
    <row r="241" spans="1:4">
      <c r="A241" s="114"/>
      <c r="B241" s="109"/>
      <c r="C241" s="113"/>
      <c r="D241" s="113"/>
    </row>
    <row r="242" spans="1:4">
      <c r="A242" s="114"/>
      <c r="B242" s="109"/>
      <c r="C242" s="113"/>
      <c r="D242" s="113"/>
    </row>
    <row r="243" spans="1:4">
      <c r="A243" s="114"/>
      <c r="B243" s="109"/>
      <c r="C243" s="113"/>
      <c r="D243" s="113"/>
    </row>
    <row r="244" spans="1:4">
      <c r="A244" s="114"/>
      <c r="B244" s="109"/>
      <c r="C244" s="113"/>
      <c r="D244" s="113"/>
    </row>
    <row r="245" spans="1:4">
      <c r="A245" s="114"/>
      <c r="B245" s="109"/>
      <c r="C245" s="113"/>
      <c r="D245" s="113"/>
    </row>
    <row r="246" spans="1:4">
      <c r="A246" s="114"/>
      <c r="B246" s="109"/>
      <c r="C246" s="113"/>
      <c r="D246" s="113"/>
    </row>
    <row r="247" spans="1:4">
      <c r="A247" s="114"/>
      <c r="B247" s="109"/>
      <c r="C247" s="113"/>
      <c r="D247" s="113"/>
    </row>
    <row r="248" spans="1:4">
      <c r="A248" s="114"/>
      <c r="B248" s="109"/>
      <c r="C248" s="113"/>
      <c r="D248" s="113"/>
    </row>
    <row r="249" spans="1:4">
      <c r="A249" s="114"/>
      <c r="B249" s="109"/>
      <c r="C249" s="113"/>
      <c r="D249" s="113"/>
    </row>
    <row r="250" spans="1:4">
      <c r="A250" s="114"/>
      <c r="B250" s="109"/>
      <c r="C250" s="113"/>
      <c r="D250" s="113"/>
    </row>
    <row r="251" spans="1:4">
      <c r="A251" s="114"/>
      <c r="B251" s="109"/>
      <c r="C251" s="113"/>
      <c r="D251" s="113"/>
    </row>
    <row r="252" spans="1:4">
      <c r="A252" s="114"/>
      <c r="B252" s="109"/>
      <c r="C252" s="113"/>
      <c r="D252" s="113"/>
    </row>
    <row r="253" spans="1:4">
      <c r="A253" s="114"/>
      <c r="B253" s="109"/>
      <c r="C253" s="113"/>
      <c r="D253" s="113"/>
    </row>
    <row r="254" spans="1:4">
      <c r="A254" s="114"/>
      <c r="B254" s="109"/>
      <c r="C254" s="113"/>
      <c r="D254" s="113"/>
    </row>
    <row r="255" spans="1:4">
      <c r="A255" s="114"/>
      <c r="B255" s="109"/>
      <c r="C255" s="113"/>
      <c r="D255" s="113"/>
    </row>
    <row r="256" spans="1:4">
      <c r="A256" s="114"/>
      <c r="B256" s="109"/>
      <c r="C256" s="113"/>
      <c r="D256" s="113"/>
    </row>
    <row r="257" spans="1:4">
      <c r="A257" s="114"/>
      <c r="B257" s="109"/>
      <c r="C257" s="113"/>
      <c r="D257" s="113"/>
    </row>
    <row r="258" spans="1:4">
      <c r="A258" s="114"/>
      <c r="B258" s="109"/>
      <c r="C258" s="113"/>
      <c r="D258" s="113"/>
    </row>
    <row r="259" spans="1:4">
      <c r="A259" s="114"/>
      <c r="B259" s="109"/>
      <c r="C259" s="113"/>
      <c r="D259" s="113"/>
    </row>
    <row r="260" spans="1:4">
      <c r="A260" s="114"/>
      <c r="B260" s="109"/>
      <c r="C260" s="113"/>
      <c r="D260" s="113"/>
    </row>
    <row r="261" spans="1:4">
      <c r="A261" s="114"/>
      <c r="B261" s="109"/>
      <c r="C261" s="113"/>
      <c r="D261" s="113"/>
    </row>
    <row r="262" spans="1:4">
      <c r="A262" s="114"/>
      <c r="B262" s="109"/>
      <c r="C262" s="113"/>
      <c r="D262" s="113"/>
    </row>
    <row r="263" spans="1:4">
      <c r="A263" s="114"/>
      <c r="B263" s="109"/>
      <c r="C263" s="113"/>
      <c r="D263" s="113"/>
    </row>
    <row r="264" spans="1:4">
      <c r="A264" s="114"/>
      <c r="B264" s="109"/>
      <c r="C264" s="113"/>
      <c r="D264" s="113"/>
    </row>
    <row r="265" spans="1:4">
      <c r="A265" s="114"/>
      <c r="B265" s="109"/>
      <c r="C265" s="113"/>
      <c r="D265" s="113"/>
    </row>
    <row r="266" spans="1:4">
      <c r="A266" s="114"/>
      <c r="B266" s="109"/>
      <c r="C266" s="113"/>
      <c r="D266" s="113"/>
    </row>
    <row r="267" spans="1:4">
      <c r="A267" s="114"/>
      <c r="B267" s="109"/>
      <c r="C267" s="113"/>
      <c r="D267" s="113"/>
    </row>
    <row r="268" spans="1:4">
      <c r="A268" s="114"/>
      <c r="B268" s="109"/>
      <c r="C268" s="113"/>
      <c r="D268" s="113"/>
    </row>
    <row r="269" spans="1:4">
      <c r="A269" s="114"/>
      <c r="B269" s="109"/>
      <c r="C269" s="113"/>
      <c r="D269" s="113"/>
    </row>
    <row r="270" spans="1:4">
      <c r="A270" s="114"/>
      <c r="B270" s="109"/>
      <c r="C270" s="113"/>
      <c r="D270" s="113"/>
    </row>
    <row r="271" spans="1:4">
      <c r="A271" s="114"/>
      <c r="B271" s="109"/>
      <c r="C271" s="113"/>
      <c r="D271" s="113"/>
    </row>
    <row r="272" spans="1:4">
      <c r="A272" s="114"/>
      <c r="B272" s="109"/>
      <c r="C272" s="113"/>
      <c r="D272" s="113"/>
    </row>
    <row r="273" spans="1:4">
      <c r="A273" s="114"/>
      <c r="B273" s="109"/>
      <c r="C273" s="113"/>
      <c r="D273" s="113"/>
    </row>
    <row r="274" spans="1:4">
      <c r="A274" s="114"/>
      <c r="B274" s="109"/>
      <c r="C274" s="113"/>
      <c r="D274" s="113"/>
    </row>
    <row r="275" spans="1:4">
      <c r="A275" s="114"/>
      <c r="B275" s="109"/>
      <c r="C275" s="113"/>
      <c r="D275" s="113"/>
    </row>
    <row r="276" spans="1:4">
      <c r="A276" s="114"/>
      <c r="B276" s="109"/>
      <c r="C276" s="113"/>
      <c r="D276" s="113"/>
    </row>
    <row r="277" spans="1:4">
      <c r="A277" s="114"/>
      <c r="B277" s="109"/>
      <c r="C277" s="113"/>
      <c r="D277" s="113"/>
    </row>
    <row r="278" spans="1:4">
      <c r="A278" s="114"/>
      <c r="B278" s="109"/>
      <c r="C278" s="113"/>
      <c r="D278" s="113"/>
    </row>
    <row r="279" spans="1:4">
      <c r="A279" s="114"/>
      <c r="B279" s="109"/>
      <c r="C279" s="113"/>
      <c r="D279" s="113"/>
    </row>
    <row r="280" spans="1:4">
      <c r="A280" s="114"/>
      <c r="B280" s="109"/>
      <c r="C280" s="113"/>
      <c r="D280" s="113"/>
    </row>
    <row r="281" spans="1:4">
      <c r="A281" s="114"/>
      <c r="B281" s="109"/>
      <c r="C281" s="113"/>
      <c r="D281" s="113"/>
    </row>
    <row r="282" spans="1:4">
      <c r="A282" s="114"/>
      <c r="B282" s="109"/>
      <c r="C282" s="113"/>
      <c r="D282" s="113"/>
    </row>
    <row r="283" spans="1:4">
      <c r="A283" s="114"/>
      <c r="B283" s="109"/>
      <c r="C283" s="113"/>
      <c r="D283" s="113"/>
    </row>
    <row r="284" spans="1:4">
      <c r="A284" s="114"/>
      <c r="B284" s="109"/>
      <c r="C284" s="113"/>
      <c r="D284" s="113"/>
    </row>
    <row r="285" spans="1:4">
      <c r="A285" s="114"/>
      <c r="B285" s="109"/>
      <c r="C285" s="113"/>
      <c r="D285" s="113"/>
    </row>
    <row r="286" spans="1:4">
      <c r="A286" s="114"/>
      <c r="B286" s="109"/>
      <c r="C286" s="113"/>
      <c r="D286" s="113"/>
    </row>
    <row r="287" spans="1:4">
      <c r="A287" s="114"/>
      <c r="B287" s="109"/>
      <c r="C287" s="113"/>
      <c r="D287" s="113"/>
    </row>
    <row r="288" spans="1:4">
      <c r="A288" s="114"/>
      <c r="B288" s="109"/>
      <c r="C288" s="113"/>
      <c r="D288" s="113"/>
    </row>
    <row r="289" spans="1:4">
      <c r="A289" s="114"/>
      <c r="B289" s="109"/>
      <c r="C289" s="113"/>
      <c r="D289" s="113"/>
    </row>
    <row r="290" spans="1:4">
      <c r="A290" s="114"/>
      <c r="B290" s="109"/>
      <c r="C290" s="113"/>
      <c r="D290" s="113"/>
    </row>
    <row r="291" spans="1:4">
      <c r="A291" s="114"/>
      <c r="B291" s="109"/>
      <c r="C291" s="113"/>
      <c r="D291" s="113"/>
    </row>
    <row r="292" spans="1:4">
      <c r="A292" s="114"/>
      <c r="B292" s="109"/>
      <c r="C292" s="113"/>
      <c r="D292" s="113"/>
    </row>
    <row r="293" spans="1:4">
      <c r="A293" s="114"/>
      <c r="B293" s="109"/>
      <c r="C293" s="113"/>
      <c r="D293" s="113"/>
    </row>
    <row r="294" spans="1:4">
      <c r="A294" s="114"/>
      <c r="B294" s="109"/>
      <c r="C294" s="113"/>
      <c r="D294" s="113"/>
    </row>
    <row r="295" spans="1:4">
      <c r="A295" s="114"/>
      <c r="B295" s="109"/>
      <c r="C295" s="113"/>
      <c r="D295" s="113"/>
    </row>
    <row r="296" spans="1:4">
      <c r="A296" s="114"/>
      <c r="B296" s="109"/>
      <c r="C296" s="113"/>
      <c r="D296" s="113"/>
    </row>
    <row r="297" spans="1:4">
      <c r="A297" s="114"/>
      <c r="B297" s="109"/>
      <c r="C297" s="113"/>
      <c r="D297" s="113"/>
    </row>
    <row r="298" spans="1:4">
      <c r="A298" s="114"/>
      <c r="B298" s="109"/>
      <c r="C298" s="113"/>
      <c r="D298" s="113"/>
    </row>
    <row r="299" spans="1:4">
      <c r="A299" s="114"/>
      <c r="B299" s="109"/>
      <c r="C299" s="113"/>
      <c r="D299" s="113"/>
    </row>
    <row r="300" spans="1:4">
      <c r="A300" s="114"/>
      <c r="B300" s="109"/>
      <c r="C300" s="113"/>
      <c r="D300" s="113"/>
    </row>
    <row r="301" spans="1:4">
      <c r="A301" s="114"/>
      <c r="B301" s="109"/>
      <c r="C301" s="113"/>
      <c r="D301" s="113"/>
    </row>
    <row r="302" spans="1:4">
      <c r="A302" s="114"/>
      <c r="B302" s="109"/>
      <c r="C302" s="113"/>
      <c r="D302" s="113"/>
    </row>
    <row r="303" spans="1:4">
      <c r="A303" s="114"/>
      <c r="B303" s="109"/>
      <c r="C303" s="113"/>
      <c r="D303" s="113"/>
    </row>
    <row r="304" spans="1:4">
      <c r="A304" s="114"/>
      <c r="B304" s="109"/>
      <c r="C304" s="113"/>
      <c r="D304" s="113"/>
    </row>
    <row r="305" spans="1:4">
      <c r="A305" s="114"/>
      <c r="B305" s="109"/>
      <c r="C305" s="113"/>
      <c r="D305" s="113"/>
    </row>
    <row r="306" spans="1:4">
      <c r="A306" s="114"/>
      <c r="B306" s="109"/>
      <c r="C306" s="113"/>
      <c r="D306" s="113"/>
    </row>
    <row r="307" spans="1:4">
      <c r="A307" s="114"/>
      <c r="B307" s="109"/>
      <c r="C307" s="113"/>
      <c r="D307" s="113"/>
    </row>
    <row r="308" spans="1:4">
      <c r="A308" s="114"/>
      <c r="B308" s="109"/>
      <c r="C308" s="113"/>
      <c r="D308" s="113"/>
    </row>
    <row r="309" spans="1:4">
      <c r="A309" s="114"/>
      <c r="B309" s="109"/>
      <c r="C309" s="113"/>
      <c r="D309" s="113"/>
    </row>
    <row r="310" spans="1:4">
      <c r="A310" s="114"/>
      <c r="B310" s="109"/>
      <c r="C310" s="113"/>
      <c r="D310" s="113"/>
    </row>
    <row r="311" spans="1:4">
      <c r="A311" s="114"/>
      <c r="B311" s="109"/>
      <c r="C311" s="113"/>
      <c r="D311" s="113"/>
    </row>
    <row r="312" spans="1:4">
      <c r="A312" s="114"/>
      <c r="B312" s="109"/>
      <c r="C312" s="113"/>
      <c r="D312" s="113"/>
    </row>
    <row r="313" spans="1:4">
      <c r="A313" s="114"/>
      <c r="B313" s="109"/>
      <c r="C313" s="113"/>
      <c r="D313" s="113"/>
    </row>
    <row r="314" spans="1:4">
      <c r="A314" s="114"/>
      <c r="B314" s="109"/>
      <c r="C314" s="113"/>
      <c r="D314" s="113"/>
    </row>
    <row r="315" spans="1:4">
      <c r="A315" s="114"/>
      <c r="B315" s="109"/>
      <c r="C315" s="113"/>
      <c r="D315" s="113"/>
    </row>
    <row r="316" spans="1:4">
      <c r="A316" s="114"/>
      <c r="B316" s="109"/>
      <c r="C316" s="113"/>
      <c r="D316" s="113"/>
    </row>
    <row r="317" spans="1:4">
      <c r="A317" s="114"/>
      <c r="B317" s="109"/>
      <c r="C317" s="113"/>
      <c r="D317" s="113"/>
    </row>
    <row r="318" spans="1:4">
      <c r="A318" s="114"/>
      <c r="B318" s="109"/>
      <c r="C318" s="113"/>
      <c r="D318" s="113"/>
    </row>
    <row r="319" spans="1:4">
      <c r="A319" s="114"/>
      <c r="B319" s="109"/>
      <c r="C319" s="113"/>
      <c r="D319" s="113"/>
    </row>
    <row r="320" spans="1:4">
      <c r="A320" s="114"/>
      <c r="B320" s="109"/>
      <c r="C320" s="113"/>
      <c r="D320" s="113"/>
    </row>
    <row r="321" spans="1:4">
      <c r="A321" s="114"/>
      <c r="B321" s="109"/>
      <c r="C321" s="113"/>
      <c r="D321" s="113"/>
    </row>
    <row r="322" spans="1:4">
      <c r="A322" s="114"/>
      <c r="B322" s="109"/>
      <c r="C322" s="113"/>
      <c r="D322" s="113"/>
    </row>
    <row r="323" spans="1:4">
      <c r="A323" s="114"/>
      <c r="B323" s="109"/>
      <c r="C323" s="113"/>
      <c r="D323" s="113"/>
    </row>
    <row r="324" spans="1:4">
      <c r="A324" s="114"/>
      <c r="B324" s="109"/>
      <c r="C324" s="113"/>
      <c r="D324" s="113"/>
    </row>
    <row r="325" spans="1:4">
      <c r="A325" s="114"/>
      <c r="B325" s="109"/>
      <c r="C325" s="113"/>
      <c r="D325" s="113"/>
    </row>
    <row r="326" spans="1:4">
      <c r="A326" s="114"/>
      <c r="B326" s="109"/>
      <c r="C326" s="113"/>
      <c r="D326" s="113"/>
    </row>
    <row r="327" spans="1:4">
      <c r="A327" s="114"/>
      <c r="B327" s="109"/>
      <c r="C327" s="113"/>
      <c r="D327" s="113"/>
    </row>
    <row r="328" spans="1:4">
      <c r="A328" s="114"/>
      <c r="B328" s="109"/>
      <c r="C328" s="113"/>
      <c r="D328" s="113"/>
    </row>
    <row r="329" spans="1:4">
      <c r="A329" s="114"/>
      <c r="B329" s="109"/>
      <c r="C329" s="113"/>
      <c r="D329" s="113"/>
    </row>
    <row r="330" spans="1:4">
      <c r="A330" s="114"/>
      <c r="B330" s="109"/>
      <c r="C330" s="113"/>
      <c r="D330" s="113"/>
    </row>
    <row r="331" spans="1:4">
      <c r="A331" s="114"/>
      <c r="B331" s="109"/>
      <c r="C331" s="113"/>
      <c r="D331" s="113"/>
    </row>
    <row r="332" spans="1:4">
      <c r="A332" s="114"/>
      <c r="B332" s="109"/>
      <c r="C332" s="113"/>
      <c r="D332" s="113"/>
    </row>
    <row r="333" spans="1:4">
      <c r="A333" s="114"/>
      <c r="B333" s="109"/>
      <c r="C333" s="113"/>
      <c r="D333" s="113"/>
    </row>
    <row r="334" spans="1:4">
      <c r="A334" s="114"/>
      <c r="B334" s="109"/>
      <c r="C334" s="113"/>
      <c r="D334" s="113"/>
    </row>
    <row r="335" spans="1:4">
      <c r="A335" s="114"/>
      <c r="B335" s="109"/>
      <c r="C335" s="113"/>
      <c r="D335" s="113"/>
    </row>
    <row r="336" spans="1:4">
      <c r="A336" s="114"/>
      <c r="B336" s="109"/>
      <c r="C336" s="113"/>
      <c r="D336" s="113"/>
    </row>
    <row r="337" spans="1:4">
      <c r="A337" s="114"/>
      <c r="B337" s="109"/>
      <c r="C337" s="113"/>
      <c r="D337" s="113"/>
    </row>
    <row r="338" spans="1:4">
      <c r="A338" s="114"/>
      <c r="B338" s="109"/>
      <c r="C338" s="113"/>
      <c r="D338" s="113"/>
    </row>
    <row r="339" spans="1:4">
      <c r="A339" s="114"/>
      <c r="B339" s="109"/>
      <c r="C339" s="113"/>
      <c r="D339" s="113"/>
    </row>
    <row r="340" spans="1:4">
      <c r="A340" s="114"/>
      <c r="B340" s="109"/>
      <c r="C340" s="113"/>
      <c r="D340" s="113"/>
    </row>
    <row r="341" spans="1:4">
      <c r="A341" s="114"/>
      <c r="B341" s="109"/>
      <c r="C341" s="113"/>
      <c r="D341" s="113"/>
    </row>
    <row r="342" spans="1:4">
      <c r="A342" s="114"/>
      <c r="B342" s="109"/>
      <c r="C342" s="113"/>
      <c r="D342" s="113"/>
    </row>
    <row r="343" spans="1:4">
      <c r="A343" s="114"/>
      <c r="B343" s="109"/>
      <c r="C343" s="113"/>
      <c r="D343" s="113"/>
    </row>
    <row r="344" spans="1:4">
      <c r="A344" s="114"/>
      <c r="B344" s="109"/>
      <c r="C344" s="113"/>
      <c r="D344" s="113"/>
    </row>
    <row r="345" spans="1:4">
      <c r="A345" s="114"/>
      <c r="B345" s="109"/>
      <c r="C345" s="113"/>
      <c r="D345" s="113"/>
    </row>
    <row r="346" spans="1:4">
      <c r="A346" s="114"/>
      <c r="B346" s="109"/>
      <c r="C346" s="113"/>
      <c r="D346" s="113"/>
    </row>
    <row r="347" spans="1:4">
      <c r="A347" s="114"/>
      <c r="B347" s="109"/>
      <c r="C347" s="113"/>
      <c r="D347" s="113"/>
    </row>
    <row r="348" spans="1:4">
      <c r="A348" s="114"/>
      <c r="B348" s="109"/>
      <c r="C348" s="113"/>
      <c r="D348" s="113"/>
    </row>
    <row r="349" spans="1:4">
      <c r="A349" s="114"/>
      <c r="B349" s="109"/>
      <c r="C349" s="113"/>
      <c r="D349" s="113"/>
    </row>
    <row r="350" spans="1:4">
      <c r="A350" s="114"/>
      <c r="B350" s="109"/>
      <c r="C350" s="113"/>
      <c r="D350" s="113"/>
    </row>
    <row r="351" spans="1:4">
      <c r="A351" s="114"/>
      <c r="B351" s="109"/>
      <c r="C351" s="113"/>
      <c r="D351" s="113"/>
    </row>
    <row r="352" spans="1:4">
      <c r="A352" s="114"/>
      <c r="B352" s="109"/>
      <c r="C352" s="113"/>
      <c r="D352" s="113"/>
    </row>
    <row r="353" spans="1:4">
      <c r="A353" s="114"/>
      <c r="B353" s="109"/>
      <c r="C353" s="113"/>
      <c r="D353" s="113"/>
    </row>
    <row r="354" spans="1:4">
      <c r="A354" s="114"/>
      <c r="B354" s="109"/>
      <c r="C354" s="113"/>
      <c r="D354" s="113"/>
    </row>
    <row r="355" spans="1:4">
      <c r="A355" s="114"/>
      <c r="B355" s="109"/>
      <c r="C355" s="113"/>
      <c r="D355" s="113"/>
    </row>
    <row r="356" spans="1:4">
      <c r="A356" s="114"/>
      <c r="B356" s="109"/>
      <c r="C356" s="113"/>
      <c r="D356" s="113"/>
    </row>
    <row r="357" spans="1:4">
      <c r="A357" s="114"/>
      <c r="B357" s="109"/>
      <c r="C357" s="113"/>
      <c r="D357" s="113"/>
    </row>
    <row r="358" spans="1:4">
      <c r="A358" s="114"/>
      <c r="B358" s="109"/>
      <c r="C358" s="113"/>
      <c r="D358" s="113"/>
    </row>
    <row r="359" spans="1:4">
      <c r="A359" s="114"/>
      <c r="B359" s="109"/>
      <c r="C359" s="113"/>
      <c r="D359" s="113"/>
    </row>
    <row r="360" spans="1:4">
      <c r="A360" s="114"/>
      <c r="B360" s="109"/>
      <c r="C360" s="113"/>
      <c r="D360" s="113"/>
    </row>
    <row r="361" spans="1:4">
      <c r="A361" s="114"/>
      <c r="B361" s="109"/>
      <c r="C361" s="113"/>
      <c r="D361" s="113"/>
    </row>
    <row r="362" spans="1:4">
      <c r="A362" s="114"/>
      <c r="B362" s="109"/>
      <c r="C362" s="113"/>
      <c r="D362" s="113"/>
    </row>
    <row r="363" spans="1:4">
      <c r="A363" s="114"/>
      <c r="B363" s="109"/>
      <c r="C363" s="113"/>
      <c r="D363" s="113"/>
    </row>
    <row r="364" spans="1:4">
      <c r="A364" s="114"/>
      <c r="B364" s="109"/>
      <c r="C364" s="113"/>
      <c r="D364" s="113"/>
    </row>
    <row r="365" spans="1:4">
      <c r="A365" s="114"/>
      <c r="B365" s="109"/>
      <c r="C365" s="113"/>
      <c r="D365" s="113"/>
    </row>
    <row r="366" spans="1:4">
      <c r="A366" s="114"/>
      <c r="B366" s="109"/>
      <c r="C366" s="113"/>
      <c r="D366" s="113"/>
    </row>
    <row r="367" spans="1:4">
      <c r="A367" s="114"/>
      <c r="B367" s="109"/>
      <c r="C367" s="113"/>
      <c r="D367" s="113"/>
    </row>
    <row r="368" spans="1:4">
      <c r="A368" s="114"/>
      <c r="B368" s="109"/>
      <c r="C368" s="113"/>
      <c r="D368" s="113"/>
    </row>
    <row r="369" spans="1:4">
      <c r="A369" s="114"/>
      <c r="B369" s="109"/>
      <c r="C369" s="113"/>
      <c r="D369" s="113"/>
    </row>
    <row r="370" spans="1:4">
      <c r="A370" s="114"/>
      <c r="B370" s="109"/>
      <c r="C370" s="113"/>
      <c r="D370" s="113"/>
    </row>
    <row r="371" spans="1:4">
      <c r="A371" s="114"/>
      <c r="B371" s="109"/>
      <c r="C371" s="113"/>
      <c r="D371" s="113"/>
    </row>
    <row r="372" spans="1:4">
      <c r="A372" s="114"/>
      <c r="B372" s="109"/>
      <c r="C372" s="113"/>
      <c r="D372" s="113"/>
    </row>
    <row r="373" spans="1:4">
      <c r="A373" s="114"/>
      <c r="B373" s="109"/>
      <c r="C373" s="113"/>
      <c r="D373" s="113"/>
    </row>
    <row r="374" spans="1:4">
      <c r="A374" s="114"/>
      <c r="B374" s="109"/>
      <c r="C374" s="113"/>
      <c r="D374" s="113"/>
    </row>
    <row r="375" spans="1:4">
      <c r="A375" s="114"/>
      <c r="B375" s="109"/>
      <c r="C375" s="113"/>
      <c r="D375" s="113"/>
    </row>
    <row r="376" spans="1:4">
      <c r="A376" s="114"/>
      <c r="B376" s="109"/>
      <c r="C376" s="113"/>
      <c r="D376" s="113"/>
    </row>
    <row r="377" spans="1:4">
      <c r="A377" s="114"/>
      <c r="B377" s="109"/>
      <c r="C377" s="113"/>
      <c r="D377" s="113"/>
    </row>
    <row r="378" spans="1:4">
      <c r="A378" s="114"/>
      <c r="B378" s="109"/>
      <c r="C378" s="113"/>
      <c r="D378" s="113"/>
    </row>
    <row r="379" spans="1:4">
      <c r="A379" s="114"/>
      <c r="B379" s="109"/>
      <c r="C379" s="113"/>
      <c r="D379" s="113"/>
    </row>
    <row r="380" spans="1:4">
      <c r="A380" s="114"/>
      <c r="B380" s="109"/>
      <c r="C380" s="113"/>
      <c r="D380" s="113"/>
    </row>
    <row r="381" spans="1:4">
      <c r="A381" s="114"/>
      <c r="B381" s="109"/>
      <c r="C381" s="113"/>
      <c r="D381" s="113"/>
    </row>
    <row r="382" spans="1:4">
      <c r="A382" s="114"/>
      <c r="B382" s="109"/>
      <c r="C382" s="113"/>
      <c r="D382" s="113"/>
    </row>
    <row r="383" spans="1:4">
      <c r="A383" s="114"/>
      <c r="B383" s="109"/>
      <c r="C383" s="113"/>
      <c r="D383" s="113"/>
    </row>
    <row r="384" spans="1:4">
      <c r="A384" s="114"/>
      <c r="B384" s="109"/>
      <c r="C384" s="113"/>
      <c r="D384" s="113"/>
    </row>
    <row r="385" spans="1:4">
      <c r="A385" s="114"/>
      <c r="B385" s="109"/>
      <c r="C385" s="113"/>
      <c r="D385" s="113"/>
    </row>
    <row r="386" spans="1:4">
      <c r="A386" s="114"/>
      <c r="B386" s="109"/>
      <c r="C386" s="113"/>
      <c r="D386" s="113"/>
    </row>
    <row r="387" spans="1:4">
      <c r="A387" s="114"/>
      <c r="B387" s="109"/>
      <c r="C387" s="113"/>
      <c r="D387" s="113"/>
    </row>
    <row r="388" spans="1:4">
      <c r="A388" s="114"/>
      <c r="B388" s="109"/>
      <c r="C388" s="113"/>
      <c r="D388" s="113"/>
    </row>
    <row r="389" spans="1:4">
      <c r="A389" s="114"/>
      <c r="B389" s="109"/>
      <c r="C389" s="113"/>
      <c r="D389" s="113"/>
    </row>
    <row r="390" spans="1:4">
      <c r="A390" s="114"/>
      <c r="B390" s="109"/>
      <c r="C390" s="113"/>
      <c r="D390" s="113"/>
    </row>
    <row r="391" spans="1:4">
      <c r="A391" s="114"/>
      <c r="B391" s="109"/>
      <c r="C391" s="113"/>
      <c r="D391" s="113"/>
    </row>
    <row r="392" spans="1:4">
      <c r="A392" s="114"/>
      <c r="B392" s="109"/>
      <c r="C392" s="113"/>
      <c r="D392" s="113"/>
    </row>
    <row r="393" spans="1:4">
      <c r="A393" s="114"/>
      <c r="B393" s="109"/>
      <c r="C393" s="113"/>
      <c r="D393" s="113"/>
    </row>
    <row r="394" spans="1:4">
      <c r="A394" s="114"/>
      <c r="B394" s="109"/>
      <c r="C394" s="113"/>
      <c r="D394" s="113"/>
    </row>
    <row r="395" spans="1:4">
      <c r="A395" s="114"/>
      <c r="B395" s="109"/>
      <c r="C395" s="113"/>
      <c r="D395" s="113"/>
    </row>
    <row r="396" spans="1:4">
      <c r="A396" s="114"/>
      <c r="B396" s="109"/>
      <c r="C396" s="113"/>
      <c r="D396" s="113"/>
    </row>
    <row r="397" spans="1:4">
      <c r="A397" s="114"/>
      <c r="B397" s="109"/>
      <c r="C397" s="113"/>
      <c r="D397" s="113"/>
    </row>
    <row r="398" spans="1:4">
      <c r="A398" s="114"/>
      <c r="B398" s="109"/>
      <c r="C398" s="113"/>
      <c r="D398" s="113"/>
    </row>
    <row r="399" spans="1:4">
      <c r="A399" s="114"/>
      <c r="B399" s="109"/>
      <c r="C399" s="113"/>
      <c r="D399" s="113"/>
    </row>
    <row r="400" spans="1:4">
      <c r="A400" s="114"/>
      <c r="B400" s="109"/>
      <c r="C400" s="113"/>
      <c r="D400" s="113"/>
    </row>
    <row r="401" spans="1:4">
      <c r="A401" s="114"/>
      <c r="B401" s="109"/>
      <c r="C401" s="113"/>
      <c r="D401" s="113"/>
    </row>
    <row r="402" spans="1:4">
      <c r="A402" s="114"/>
      <c r="B402" s="109"/>
      <c r="C402" s="113"/>
      <c r="D402" s="113"/>
    </row>
    <row r="403" spans="1:4">
      <c r="A403" s="114"/>
      <c r="B403" s="109"/>
      <c r="C403" s="113"/>
      <c r="D403" s="113"/>
    </row>
    <row r="404" spans="1:4">
      <c r="A404" s="114"/>
      <c r="B404" s="109"/>
      <c r="C404" s="113"/>
      <c r="D404" s="113"/>
    </row>
    <row r="405" spans="1:4">
      <c r="A405" s="114"/>
      <c r="B405" s="109"/>
      <c r="C405" s="113"/>
      <c r="D405" s="113"/>
    </row>
    <row r="406" spans="1:4">
      <c r="A406" s="114"/>
      <c r="B406" s="109"/>
      <c r="C406" s="113"/>
      <c r="D406" s="113"/>
    </row>
    <row r="407" spans="1:4">
      <c r="A407" s="114"/>
      <c r="B407" s="109"/>
      <c r="C407" s="113"/>
      <c r="D407" s="113"/>
    </row>
    <row r="408" spans="1:4">
      <c r="A408" s="114"/>
      <c r="B408" s="109"/>
      <c r="C408" s="113"/>
      <c r="D408" s="113"/>
    </row>
    <row r="409" spans="1:4">
      <c r="A409" s="114"/>
      <c r="B409" s="109"/>
      <c r="C409" s="113"/>
      <c r="D409" s="113"/>
    </row>
    <row r="410" spans="1:4">
      <c r="A410" s="114"/>
      <c r="B410" s="109"/>
      <c r="C410" s="113"/>
      <c r="D410" s="113"/>
    </row>
    <row r="411" spans="1:4">
      <c r="A411" s="114"/>
      <c r="B411" s="109"/>
      <c r="C411" s="113"/>
      <c r="D411" s="113"/>
    </row>
    <row r="412" spans="1:4">
      <c r="A412" s="114"/>
      <c r="B412" s="109"/>
      <c r="C412" s="113"/>
      <c r="D412" s="113"/>
    </row>
    <row r="413" spans="1:4">
      <c r="A413" s="114"/>
      <c r="B413" s="109"/>
      <c r="C413" s="113"/>
      <c r="D413" s="113"/>
    </row>
    <row r="414" spans="1:4">
      <c r="A414" s="114"/>
      <c r="B414" s="109"/>
      <c r="C414" s="113"/>
      <c r="D414" s="113"/>
    </row>
    <row r="415" spans="1:4">
      <c r="A415" s="114"/>
      <c r="B415" s="109"/>
      <c r="C415" s="113"/>
      <c r="D415" s="113"/>
    </row>
    <row r="416" spans="1:4">
      <c r="A416" s="114"/>
      <c r="B416" s="109"/>
      <c r="C416" s="113"/>
      <c r="D416" s="113"/>
    </row>
    <row r="417" spans="1:4">
      <c r="A417" s="114"/>
      <c r="B417" s="109"/>
      <c r="C417" s="113"/>
      <c r="D417" s="113"/>
    </row>
    <row r="418" spans="1:4">
      <c r="A418" s="114"/>
      <c r="B418" s="109"/>
      <c r="C418" s="113"/>
      <c r="D418" s="113"/>
    </row>
    <row r="419" spans="1:4">
      <c r="A419" s="114"/>
      <c r="B419" s="109"/>
      <c r="C419" s="113"/>
      <c r="D419" s="113"/>
    </row>
    <row r="420" spans="1:4">
      <c r="A420" s="114"/>
      <c r="B420" s="109"/>
      <c r="C420" s="113"/>
      <c r="D420" s="113"/>
    </row>
    <row r="421" spans="1:4">
      <c r="A421" s="114"/>
      <c r="B421" s="109"/>
      <c r="C421" s="113"/>
      <c r="D421" s="113"/>
    </row>
    <row r="422" spans="1:4">
      <c r="A422" s="114"/>
      <c r="B422" s="109"/>
      <c r="C422" s="113"/>
      <c r="D422" s="113"/>
    </row>
    <row r="423" spans="1:4">
      <c r="A423" s="114"/>
      <c r="B423" s="109"/>
      <c r="C423" s="113"/>
      <c r="D423" s="113"/>
    </row>
    <row r="424" spans="1:4">
      <c r="A424" s="114"/>
      <c r="B424" s="109"/>
      <c r="C424" s="113"/>
      <c r="D424" s="113"/>
    </row>
    <row r="425" spans="1:4">
      <c r="A425" s="114"/>
      <c r="B425" s="109"/>
      <c r="C425" s="113"/>
      <c r="D425" s="113"/>
    </row>
    <row r="426" spans="1:4">
      <c r="A426" s="114"/>
      <c r="B426" s="109"/>
      <c r="C426" s="113"/>
      <c r="D426" s="113"/>
    </row>
    <row r="427" spans="1:4">
      <c r="A427" s="114"/>
      <c r="B427" s="109"/>
      <c r="C427" s="113"/>
      <c r="D427" s="113"/>
    </row>
    <row r="428" spans="1:4">
      <c r="A428" s="114"/>
      <c r="B428" s="109"/>
      <c r="C428" s="113"/>
      <c r="D428" s="113"/>
    </row>
    <row r="429" spans="1:4">
      <c r="A429" s="114"/>
      <c r="B429" s="109"/>
      <c r="C429" s="113"/>
      <c r="D429" s="113"/>
    </row>
    <row r="430" spans="1:4">
      <c r="A430" s="114"/>
      <c r="B430" s="109"/>
      <c r="C430" s="113"/>
      <c r="D430" s="113"/>
    </row>
    <row r="431" spans="1:4">
      <c r="A431" s="114"/>
      <c r="B431" s="109"/>
      <c r="C431" s="113"/>
      <c r="D431" s="113"/>
    </row>
    <row r="432" spans="1:4">
      <c r="A432" s="114"/>
      <c r="B432" s="109"/>
      <c r="C432" s="113"/>
      <c r="D432" s="113"/>
    </row>
    <row r="433" spans="1:4">
      <c r="A433" s="114"/>
      <c r="B433" s="109"/>
      <c r="C433" s="113"/>
      <c r="D433" s="113"/>
    </row>
    <row r="434" spans="1:4">
      <c r="A434" s="114"/>
      <c r="B434" s="109"/>
      <c r="C434" s="113"/>
      <c r="D434" s="113"/>
    </row>
    <row r="435" spans="1:4">
      <c r="A435" s="114"/>
      <c r="B435" s="109"/>
      <c r="C435" s="113"/>
      <c r="D435" s="113"/>
    </row>
    <row r="436" spans="1:4">
      <c r="A436" s="114"/>
      <c r="B436" s="109"/>
      <c r="C436" s="113"/>
      <c r="D436" s="113"/>
    </row>
    <row r="437" spans="1:4">
      <c r="A437" s="114"/>
      <c r="B437" s="109"/>
      <c r="C437" s="113"/>
      <c r="D437" s="113"/>
    </row>
    <row r="438" spans="1:4">
      <c r="A438" s="114"/>
      <c r="B438" s="109"/>
      <c r="C438" s="113"/>
      <c r="D438" s="113"/>
    </row>
    <row r="439" spans="1:4">
      <c r="A439" s="114"/>
      <c r="B439" s="109"/>
      <c r="C439" s="113"/>
      <c r="D439" s="113"/>
    </row>
    <row r="440" spans="1:4">
      <c r="A440" s="114"/>
      <c r="B440" s="109"/>
      <c r="C440" s="113"/>
      <c r="D440" s="113"/>
    </row>
    <row r="441" spans="1:4">
      <c r="A441" s="114"/>
      <c r="B441" s="109"/>
      <c r="C441" s="113"/>
      <c r="D441" s="113"/>
    </row>
    <row r="442" spans="1:4">
      <c r="A442" s="114"/>
      <c r="B442" s="109"/>
      <c r="C442" s="113"/>
      <c r="D442" s="113"/>
    </row>
    <row r="443" spans="1:4">
      <c r="A443" s="114"/>
      <c r="B443" s="109"/>
      <c r="C443" s="113"/>
      <c r="D443" s="113"/>
    </row>
    <row r="444" spans="1:4">
      <c r="A444" s="114"/>
      <c r="B444" s="109"/>
      <c r="C444" s="113"/>
      <c r="D444" s="113"/>
    </row>
    <row r="445" spans="1:4">
      <c r="A445" s="114"/>
      <c r="B445" s="109"/>
      <c r="C445" s="113"/>
      <c r="D445" s="113"/>
    </row>
    <row r="446" spans="1:4">
      <c r="A446" s="114"/>
      <c r="B446" s="109"/>
      <c r="C446" s="113"/>
      <c r="D446" s="113"/>
    </row>
    <row r="447" spans="1:4">
      <c r="A447" s="114"/>
      <c r="B447" s="109"/>
      <c r="C447" s="113"/>
      <c r="D447" s="113"/>
    </row>
    <row r="448" spans="1:4">
      <c r="A448" s="114"/>
      <c r="B448" s="109"/>
      <c r="C448" s="113"/>
      <c r="D448" s="113"/>
    </row>
    <row r="449" spans="1:4">
      <c r="A449" s="114"/>
      <c r="B449" s="109"/>
      <c r="C449" s="113"/>
      <c r="D449" s="113"/>
    </row>
    <row r="450" spans="1:4">
      <c r="A450" s="114"/>
      <c r="B450" s="109"/>
      <c r="C450" s="113"/>
      <c r="D450" s="113"/>
    </row>
    <row r="451" spans="1:4">
      <c r="A451" s="114"/>
      <c r="B451" s="109"/>
      <c r="C451" s="113"/>
      <c r="D451" s="113"/>
    </row>
    <row r="452" spans="1:4">
      <c r="A452" s="114"/>
      <c r="B452" s="109"/>
      <c r="C452" s="113"/>
      <c r="D452" s="113"/>
    </row>
    <row r="453" spans="1:4">
      <c r="A453" s="114"/>
      <c r="B453" s="109"/>
      <c r="C453" s="113"/>
      <c r="D453" s="113"/>
    </row>
    <row r="454" spans="1:4">
      <c r="A454" s="114"/>
      <c r="B454" s="109"/>
      <c r="C454" s="113"/>
      <c r="D454" s="113"/>
    </row>
    <row r="455" spans="1:4">
      <c r="A455" s="114"/>
      <c r="B455" s="109"/>
      <c r="C455" s="113"/>
      <c r="D455" s="113"/>
    </row>
    <row r="456" spans="1:4">
      <c r="A456" s="114"/>
      <c r="B456" s="109"/>
      <c r="C456" s="113"/>
      <c r="D456" s="113"/>
    </row>
    <row r="457" spans="1:4">
      <c r="A457" s="114"/>
      <c r="B457" s="109"/>
      <c r="C457" s="113"/>
      <c r="D457" s="113"/>
    </row>
    <row r="458" spans="1:4">
      <c r="A458" s="114"/>
      <c r="B458" s="109"/>
      <c r="C458" s="113"/>
      <c r="D458" s="113"/>
    </row>
    <row r="459" spans="1:4">
      <c r="A459" s="114"/>
      <c r="B459" s="109"/>
      <c r="C459" s="113"/>
      <c r="D459" s="113"/>
    </row>
    <row r="460" spans="1:4">
      <c r="A460" s="114"/>
      <c r="B460" s="109"/>
      <c r="C460" s="113"/>
      <c r="D460" s="113"/>
    </row>
    <row r="461" spans="1:4">
      <c r="A461" s="114"/>
      <c r="B461" s="109"/>
      <c r="C461" s="113"/>
      <c r="D461" s="113"/>
    </row>
    <row r="462" spans="1:4">
      <c r="A462" s="114"/>
      <c r="B462" s="109"/>
      <c r="C462" s="113"/>
      <c r="D462" s="113"/>
    </row>
    <row r="463" spans="1:4">
      <c r="A463" s="114"/>
      <c r="B463" s="109"/>
      <c r="C463" s="113"/>
      <c r="D463" s="113"/>
    </row>
    <row r="464" spans="1:4">
      <c r="A464" s="114"/>
      <c r="B464" s="109"/>
      <c r="C464" s="113"/>
      <c r="D464" s="113"/>
    </row>
    <row r="465" spans="1:4">
      <c r="A465" s="114"/>
      <c r="B465" s="109"/>
      <c r="C465" s="113"/>
      <c r="D465" s="113"/>
    </row>
    <row r="466" spans="1:4">
      <c r="A466" s="114"/>
      <c r="B466" s="109"/>
      <c r="C466" s="113"/>
      <c r="D466" s="113"/>
    </row>
    <row r="467" spans="1:4">
      <c r="A467" s="114"/>
      <c r="B467" s="109"/>
      <c r="C467" s="113"/>
      <c r="D467" s="113"/>
    </row>
    <row r="468" spans="1:4">
      <c r="A468" s="114"/>
      <c r="B468" s="109"/>
      <c r="C468" s="113"/>
      <c r="D468" s="113"/>
    </row>
    <row r="469" spans="1:4">
      <c r="A469" s="114"/>
      <c r="B469" s="109"/>
      <c r="C469" s="113"/>
      <c r="D469" s="113"/>
    </row>
    <row r="470" spans="1:4">
      <c r="A470" s="114"/>
      <c r="B470" s="109"/>
      <c r="C470" s="113"/>
      <c r="D470" s="113"/>
    </row>
    <row r="471" spans="1:4">
      <c r="A471" s="114"/>
      <c r="B471" s="109"/>
      <c r="C471" s="113"/>
      <c r="D471" s="113"/>
    </row>
    <row r="472" spans="1:4">
      <c r="A472" s="114"/>
      <c r="B472" s="109"/>
      <c r="C472" s="113"/>
      <c r="D472" s="113"/>
    </row>
    <row r="473" spans="1:4">
      <c r="A473" s="114"/>
      <c r="B473" s="109"/>
      <c r="C473" s="113"/>
      <c r="D473" s="113"/>
    </row>
    <row r="474" spans="1:4">
      <c r="A474" s="114"/>
      <c r="B474" s="109"/>
      <c r="C474" s="113"/>
      <c r="D474" s="113"/>
    </row>
    <row r="475" spans="1:4">
      <c r="A475" s="114"/>
      <c r="B475" s="109"/>
      <c r="C475" s="113"/>
      <c r="D475" s="113"/>
    </row>
    <row r="476" spans="1:4">
      <c r="A476" s="114"/>
      <c r="B476" s="109"/>
      <c r="C476" s="113"/>
      <c r="D476" s="113"/>
    </row>
    <row r="477" spans="1:4">
      <c r="A477" s="114"/>
      <c r="B477" s="109"/>
      <c r="C477" s="113"/>
      <c r="D477" s="113"/>
    </row>
    <row r="478" spans="1:4">
      <c r="A478" s="114"/>
      <c r="B478" s="109"/>
      <c r="C478" s="113"/>
      <c r="D478" s="113"/>
    </row>
    <row r="479" spans="1:4">
      <c r="A479" s="114"/>
      <c r="B479" s="109"/>
      <c r="C479" s="113"/>
      <c r="D479" s="113"/>
    </row>
    <row r="480" spans="1:4">
      <c r="A480" s="114"/>
      <c r="B480" s="109"/>
      <c r="C480" s="113"/>
      <c r="D480" s="113"/>
    </row>
    <row r="481" spans="1:4">
      <c r="A481" s="114"/>
      <c r="B481" s="109"/>
      <c r="C481" s="113"/>
      <c r="D481" s="113"/>
    </row>
    <row r="482" spans="1:4">
      <c r="A482" s="114"/>
      <c r="B482" s="109"/>
      <c r="C482" s="113"/>
      <c r="D482" s="113"/>
    </row>
    <row r="483" spans="1:4">
      <c r="A483" s="114"/>
      <c r="B483" s="109"/>
      <c r="C483" s="113"/>
      <c r="D483" s="113"/>
    </row>
    <row r="484" spans="1:4">
      <c r="A484" s="114"/>
      <c r="B484" s="109"/>
      <c r="C484" s="113"/>
      <c r="D484" s="113"/>
    </row>
    <row r="485" spans="1:4">
      <c r="A485" s="114"/>
      <c r="B485" s="109"/>
      <c r="C485" s="113"/>
      <c r="D485" s="113"/>
    </row>
    <row r="486" spans="1:4">
      <c r="A486" s="114"/>
      <c r="B486" s="109"/>
      <c r="C486" s="113"/>
      <c r="D486" s="113"/>
    </row>
    <row r="487" spans="1:4">
      <c r="A487" s="114"/>
      <c r="B487" s="109"/>
      <c r="C487" s="113"/>
      <c r="D487" s="113"/>
    </row>
    <row r="488" spans="1:4">
      <c r="A488" s="114"/>
      <c r="B488" s="109"/>
      <c r="C488" s="113"/>
      <c r="D488" s="113"/>
    </row>
    <row r="489" spans="1:4">
      <c r="A489" s="114"/>
      <c r="B489" s="109"/>
      <c r="C489" s="113"/>
      <c r="D489" s="113"/>
    </row>
    <row r="490" spans="1:4">
      <c r="A490" s="114"/>
      <c r="B490" s="109"/>
      <c r="C490" s="113"/>
      <c r="D490" s="113"/>
    </row>
    <row r="491" spans="1:4">
      <c r="A491" s="114"/>
      <c r="B491" s="109"/>
      <c r="C491" s="113"/>
      <c r="D491" s="113"/>
    </row>
    <row r="492" spans="1:4">
      <c r="A492" s="114"/>
      <c r="B492" s="109"/>
      <c r="C492" s="113"/>
      <c r="D492" s="113"/>
    </row>
    <row r="493" spans="1:4">
      <c r="A493" s="114"/>
      <c r="B493" s="109"/>
      <c r="C493" s="113"/>
      <c r="D493" s="113"/>
    </row>
    <row r="494" spans="1:4">
      <c r="A494" s="114"/>
      <c r="B494" s="109"/>
      <c r="C494" s="113"/>
      <c r="D494" s="113"/>
    </row>
    <row r="495" spans="1:4">
      <c r="A495" s="114"/>
      <c r="B495" s="109"/>
      <c r="C495" s="113"/>
      <c r="D495" s="113"/>
    </row>
    <row r="496" spans="1:4">
      <c r="A496" s="114"/>
      <c r="B496" s="109"/>
      <c r="C496" s="113"/>
      <c r="D496" s="113"/>
    </row>
    <row r="497" spans="1:4">
      <c r="A497" s="114"/>
      <c r="B497" s="109"/>
      <c r="C497" s="113"/>
      <c r="D497" s="113"/>
    </row>
    <row r="498" spans="1:4">
      <c r="A498" s="114"/>
      <c r="B498" s="109"/>
      <c r="C498" s="113"/>
      <c r="D498" s="113"/>
    </row>
    <row r="499" spans="1:4">
      <c r="A499" s="114"/>
      <c r="B499" s="109"/>
      <c r="C499" s="113"/>
      <c r="D499" s="113"/>
    </row>
    <row r="500" spans="1:4">
      <c r="A500" s="114"/>
      <c r="B500" s="109"/>
      <c r="C500" s="113"/>
      <c r="D500" s="113"/>
    </row>
    <row r="501" spans="1:4">
      <c r="A501" s="114"/>
      <c r="B501" s="109"/>
      <c r="C501" s="113"/>
      <c r="D501" s="113"/>
    </row>
    <row r="502" spans="1:4">
      <c r="A502" s="114"/>
      <c r="B502" s="109"/>
      <c r="C502" s="113"/>
      <c r="D502" s="113"/>
    </row>
    <row r="503" spans="1:4">
      <c r="A503" s="114"/>
      <c r="B503" s="109"/>
      <c r="C503" s="113"/>
      <c r="D503" s="113"/>
    </row>
    <row r="504" spans="1:4">
      <c r="A504" s="114"/>
      <c r="B504" s="109"/>
      <c r="C504" s="113"/>
      <c r="D504" s="113"/>
    </row>
    <row r="505" spans="1:4">
      <c r="A505" s="114"/>
      <c r="B505" s="109"/>
      <c r="C505" s="113"/>
      <c r="D505" s="113"/>
    </row>
    <row r="506" spans="1:4">
      <c r="A506" s="114"/>
      <c r="B506" s="109"/>
      <c r="C506" s="113"/>
      <c r="D506" s="113"/>
    </row>
    <row r="507" spans="1:4">
      <c r="A507" s="114"/>
      <c r="B507" s="109"/>
      <c r="C507" s="113"/>
      <c r="D507" s="113"/>
    </row>
    <row r="508" spans="1:4">
      <c r="A508" s="114"/>
      <c r="B508" s="109"/>
      <c r="C508" s="113"/>
      <c r="D508" s="113"/>
    </row>
    <row r="509" spans="1:4">
      <c r="A509" s="114"/>
      <c r="B509" s="109"/>
      <c r="C509" s="113"/>
      <c r="D509" s="113"/>
    </row>
    <row r="510" spans="1:4">
      <c r="A510" s="114"/>
      <c r="B510" s="109"/>
      <c r="C510" s="113"/>
      <c r="D510" s="113"/>
    </row>
    <row r="511" spans="1:4">
      <c r="A511" s="114"/>
      <c r="B511" s="109"/>
      <c r="C511" s="113"/>
      <c r="D511" s="113"/>
    </row>
    <row r="512" spans="1:4">
      <c r="A512" s="114"/>
      <c r="B512" s="109"/>
      <c r="C512" s="113"/>
      <c r="D512" s="113"/>
    </row>
    <row r="513" spans="1:4">
      <c r="A513" s="114"/>
      <c r="B513" s="109"/>
      <c r="C513" s="113"/>
      <c r="D513" s="113"/>
    </row>
    <row r="514" spans="1:4">
      <c r="A514" s="114"/>
      <c r="B514" s="109"/>
      <c r="C514" s="113"/>
      <c r="D514" s="113"/>
    </row>
    <row r="515" spans="1:4">
      <c r="A515" s="114"/>
      <c r="B515" s="109"/>
      <c r="C515" s="113"/>
      <c r="D515" s="113"/>
    </row>
    <row r="516" spans="1:4">
      <c r="A516" s="114"/>
      <c r="B516" s="109"/>
      <c r="C516" s="113"/>
      <c r="D516" s="113"/>
    </row>
    <row r="517" spans="1:4">
      <c r="A517" s="114"/>
      <c r="B517" s="109"/>
      <c r="C517" s="113"/>
      <c r="D517" s="113"/>
    </row>
    <row r="518" spans="1:4">
      <c r="A518" s="114"/>
      <c r="B518" s="109"/>
      <c r="C518" s="113"/>
      <c r="D518" s="113"/>
    </row>
    <row r="519" spans="1:4">
      <c r="A519" s="114"/>
      <c r="B519" s="109"/>
      <c r="C519" s="113"/>
      <c r="D519" s="113"/>
    </row>
    <row r="520" spans="1:4">
      <c r="A520" s="114"/>
      <c r="B520" s="109"/>
      <c r="C520" s="113"/>
      <c r="D520" s="113"/>
    </row>
    <row r="521" spans="1:4">
      <c r="A521" s="114"/>
      <c r="B521" s="109"/>
      <c r="C521" s="113"/>
      <c r="D521" s="113"/>
    </row>
    <row r="522" spans="1:4">
      <c r="A522" s="114"/>
      <c r="B522" s="109"/>
      <c r="C522" s="113"/>
      <c r="D522" s="113"/>
    </row>
    <row r="523" spans="1:4">
      <c r="A523" s="114"/>
      <c r="B523" s="109"/>
      <c r="C523" s="113"/>
      <c r="D523" s="113"/>
    </row>
    <row r="524" spans="1:4">
      <c r="A524" s="114"/>
      <c r="B524" s="109"/>
      <c r="C524" s="113"/>
      <c r="D524" s="113"/>
    </row>
    <row r="525" spans="1:4">
      <c r="A525" s="114"/>
      <c r="B525" s="109"/>
      <c r="C525" s="113"/>
      <c r="D525" s="113"/>
    </row>
    <row r="526" spans="1:4">
      <c r="A526" s="114"/>
      <c r="B526" s="109"/>
      <c r="C526" s="113"/>
      <c r="D526" s="113"/>
    </row>
    <row r="527" spans="1:4">
      <c r="A527" s="114"/>
      <c r="B527" s="109"/>
      <c r="C527" s="113"/>
      <c r="D527" s="113"/>
    </row>
    <row r="528" spans="1:4">
      <c r="A528" s="114"/>
      <c r="B528" s="109"/>
      <c r="C528" s="113"/>
      <c r="D528" s="113"/>
    </row>
    <row r="529" spans="1:4">
      <c r="A529" s="114"/>
      <c r="B529" s="109"/>
      <c r="C529" s="113"/>
      <c r="D529" s="113"/>
    </row>
    <row r="530" spans="1:4">
      <c r="A530" s="114"/>
      <c r="B530" s="109"/>
      <c r="C530" s="113"/>
      <c r="D530" s="113"/>
    </row>
    <row r="531" spans="1:4">
      <c r="A531" s="114"/>
      <c r="B531" s="109"/>
      <c r="C531" s="113"/>
      <c r="D531" s="113"/>
    </row>
    <row r="532" spans="1:4">
      <c r="A532" s="114"/>
      <c r="B532" s="109"/>
      <c r="C532" s="113"/>
      <c r="D532" s="113"/>
    </row>
    <row r="533" spans="1:4">
      <c r="A533" s="114"/>
      <c r="B533" s="109"/>
      <c r="C533" s="113"/>
      <c r="D533" s="113"/>
    </row>
    <row r="534" spans="1:4">
      <c r="A534" s="114"/>
      <c r="B534" s="109"/>
      <c r="C534" s="113"/>
      <c r="D534" s="113"/>
    </row>
    <row r="535" spans="1:4">
      <c r="A535" s="114"/>
      <c r="B535" s="109"/>
      <c r="C535" s="113"/>
      <c r="D535" s="113"/>
    </row>
    <row r="536" spans="1:4">
      <c r="A536" s="114"/>
      <c r="B536" s="109"/>
      <c r="C536" s="113"/>
      <c r="D536" s="113"/>
    </row>
    <row r="537" spans="1:4">
      <c r="A537" s="114"/>
      <c r="B537" s="109"/>
      <c r="C537" s="113"/>
      <c r="D537" s="113"/>
    </row>
    <row r="538" spans="1:4">
      <c r="A538" s="114"/>
      <c r="B538" s="109"/>
      <c r="C538" s="113"/>
      <c r="D538" s="113"/>
    </row>
    <row r="539" spans="1:4">
      <c r="A539" s="114"/>
      <c r="B539" s="109"/>
      <c r="C539" s="113"/>
      <c r="D539" s="113"/>
    </row>
    <row r="540" spans="1:4">
      <c r="A540" s="114"/>
      <c r="B540" s="109"/>
      <c r="C540" s="113"/>
      <c r="D540" s="113"/>
    </row>
    <row r="541" spans="1:4">
      <c r="A541" s="114"/>
      <c r="B541" s="109"/>
      <c r="C541" s="113"/>
      <c r="D541" s="113"/>
    </row>
    <row r="542" spans="1:4">
      <c r="A542" s="114"/>
      <c r="B542" s="109"/>
      <c r="C542" s="113"/>
      <c r="D542" s="113"/>
    </row>
    <row r="543" spans="1:4">
      <c r="A543" s="114"/>
      <c r="B543" s="109"/>
      <c r="C543" s="113"/>
      <c r="D543" s="113"/>
    </row>
    <row r="544" spans="1:4">
      <c r="A544" s="114"/>
      <c r="B544" s="109"/>
      <c r="C544" s="113"/>
      <c r="D544" s="113"/>
    </row>
    <row r="545" spans="1:4">
      <c r="A545" s="114"/>
      <c r="B545" s="109"/>
      <c r="C545" s="113"/>
      <c r="D545" s="113"/>
    </row>
    <row r="546" spans="1:4">
      <c r="A546" s="114"/>
      <c r="B546" s="109"/>
      <c r="C546" s="113"/>
      <c r="D546" s="113"/>
    </row>
    <row r="547" spans="1:4">
      <c r="A547" s="114"/>
      <c r="B547" s="109"/>
      <c r="C547" s="113"/>
      <c r="D547" s="113"/>
    </row>
    <row r="548" spans="1:4">
      <c r="A548" s="114"/>
      <c r="B548" s="109"/>
      <c r="C548" s="113"/>
      <c r="D548" s="113"/>
    </row>
    <row r="549" spans="1:4">
      <c r="A549" s="114"/>
      <c r="B549" s="109"/>
      <c r="C549" s="113"/>
      <c r="D549" s="113"/>
    </row>
    <row r="550" spans="1:4">
      <c r="A550" s="114"/>
      <c r="B550" s="109"/>
      <c r="C550" s="113"/>
      <c r="D550" s="113"/>
    </row>
    <row r="551" spans="1:4">
      <c r="A551" s="114"/>
      <c r="B551" s="109"/>
      <c r="C551" s="113"/>
      <c r="D551" s="113"/>
    </row>
    <row r="552" spans="1:4">
      <c r="A552" s="114"/>
      <c r="B552" s="109"/>
      <c r="C552" s="113"/>
      <c r="D552" s="113"/>
    </row>
    <row r="553" spans="1:4">
      <c r="A553" s="114"/>
      <c r="B553" s="109"/>
      <c r="C553" s="113"/>
      <c r="D553" s="113"/>
    </row>
    <row r="554" spans="1:4">
      <c r="A554" s="114"/>
      <c r="B554" s="109"/>
      <c r="C554" s="113"/>
      <c r="D554" s="113"/>
    </row>
    <row r="555" spans="1:4">
      <c r="A555" s="114"/>
      <c r="B555" s="109"/>
      <c r="C555" s="113"/>
      <c r="D555" s="113"/>
    </row>
    <row r="556" spans="1:4">
      <c r="A556" s="114"/>
      <c r="B556" s="109"/>
      <c r="C556" s="113"/>
      <c r="D556" s="113"/>
    </row>
    <row r="557" spans="1:4">
      <c r="A557" s="114"/>
      <c r="B557" s="109"/>
      <c r="C557" s="113"/>
      <c r="D557" s="113"/>
    </row>
    <row r="558" spans="1:4">
      <c r="A558" s="114"/>
      <c r="B558" s="109"/>
      <c r="C558" s="113"/>
      <c r="D558" s="113"/>
    </row>
    <row r="559" spans="1:4">
      <c r="A559" s="114"/>
      <c r="B559" s="109"/>
      <c r="C559" s="113"/>
      <c r="D559" s="113"/>
    </row>
    <row r="560" spans="1:4">
      <c r="A560" s="114"/>
      <c r="B560" s="109"/>
      <c r="C560" s="113"/>
      <c r="D560" s="113"/>
    </row>
    <row r="561" spans="1:4">
      <c r="A561" s="114"/>
      <c r="B561" s="109"/>
      <c r="C561" s="113"/>
      <c r="D561" s="113"/>
    </row>
    <row r="562" spans="1:4">
      <c r="A562" s="114"/>
      <c r="B562" s="109"/>
      <c r="C562" s="113"/>
      <c r="D562" s="113"/>
    </row>
    <row r="563" spans="1:4">
      <c r="A563" s="114"/>
      <c r="B563" s="109"/>
      <c r="C563" s="113"/>
      <c r="D563" s="113"/>
    </row>
    <row r="564" spans="1:4">
      <c r="A564" s="114"/>
      <c r="B564" s="109"/>
      <c r="C564" s="113"/>
      <c r="D564" s="113"/>
    </row>
    <row r="565" spans="1:4">
      <c r="A565" s="114"/>
      <c r="B565" s="109"/>
      <c r="C565" s="113"/>
      <c r="D565" s="113"/>
    </row>
    <row r="566" spans="1:4">
      <c r="A566" s="114"/>
      <c r="B566" s="109"/>
      <c r="C566" s="113"/>
      <c r="D566" s="113"/>
    </row>
    <row r="567" spans="1:4">
      <c r="A567" s="114"/>
      <c r="B567" s="109"/>
      <c r="C567" s="113"/>
      <c r="D567" s="113"/>
    </row>
    <row r="568" spans="1:4">
      <c r="A568" s="114"/>
      <c r="B568" s="109"/>
      <c r="C568" s="113"/>
      <c r="D568" s="113"/>
    </row>
    <row r="569" spans="1:4">
      <c r="A569" s="114"/>
      <c r="B569" s="109"/>
      <c r="C569" s="113"/>
      <c r="D569" s="113"/>
    </row>
    <row r="570" spans="1:4">
      <c r="A570" s="114"/>
      <c r="B570" s="109"/>
      <c r="C570" s="113"/>
      <c r="D570" s="113"/>
    </row>
    <row r="571" spans="1:4">
      <c r="A571" s="114"/>
      <c r="B571" s="109"/>
      <c r="C571" s="113"/>
      <c r="D571" s="113"/>
    </row>
    <row r="572" spans="1:4">
      <c r="A572" s="114"/>
      <c r="B572" s="109"/>
      <c r="C572" s="113"/>
      <c r="D572" s="113"/>
    </row>
    <row r="573" spans="1:4">
      <c r="A573" s="114"/>
      <c r="B573" s="109"/>
      <c r="C573" s="113"/>
      <c r="D573" s="113"/>
    </row>
    <row r="574" spans="1:4">
      <c r="A574" s="114"/>
      <c r="B574" s="109"/>
      <c r="C574" s="113"/>
      <c r="D574" s="113"/>
    </row>
    <row r="575" spans="1:4">
      <c r="A575" s="114"/>
      <c r="B575" s="109"/>
      <c r="C575" s="113"/>
      <c r="D575" s="113"/>
    </row>
    <row r="576" spans="1:4">
      <c r="A576" s="114"/>
      <c r="B576" s="109"/>
      <c r="C576" s="113"/>
      <c r="D576" s="113"/>
    </row>
    <row r="577" spans="1:4">
      <c r="A577" s="114"/>
      <c r="B577" s="109"/>
      <c r="C577" s="113"/>
      <c r="D577" s="113"/>
    </row>
    <row r="578" spans="1:4">
      <c r="A578" s="114"/>
      <c r="B578" s="109"/>
      <c r="C578" s="113"/>
      <c r="D578" s="113"/>
    </row>
    <row r="579" spans="1:4">
      <c r="A579" s="114"/>
      <c r="B579" s="109"/>
      <c r="C579" s="113"/>
      <c r="D579" s="113"/>
    </row>
    <row r="580" spans="1:4">
      <c r="A580" s="114"/>
      <c r="B580" s="109"/>
      <c r="C580" s="113"/>
      <c r="D580" s="113"/>
    </row>
    <row r="581" spans="1:4">
      <c r="A581" s="114"/>
      <c r="B581" s="109"/>
      <c r="C581" s="113"/>
      <c r="D581" s="113"/>
    </row>
    <row r="582" spans="1:4">
      <c r="A582" s="114"/>
      <c r="B582" s="109"/>
      <c r="C582" s="113"/>
      <c r="D582" s="113"/>
    </row>
    <row r="583" spans="1:4">
      <c r="A583" s="114"/>
      <c r="B583" s="109"/>
      <c r="C583" s="113"/>
      <c r="D583" s="113"/>
    </row>
    <row r="584" spans="1:4">
      <c r="A584" s="114"/>
      <c r="B584" s="109"/>
      <c r="C584" s="113"/>
      <c r="D584" s="113"/>
    </row>
    <row r="585" spans="1:4">
      <c r="A585" s="114"/>
      <c r="B585" s="109"/>
      <c r="C585" s="113"/>
      <c r="D585" s="113"/>
    </row>
    <row r="586" spans="1:4">
      <c r="A586" s="114"/>
      <c r="B586" s="109"/>
      <c r="C586" s="113"/>
      <c r="D586" s="113"/>
    </row>
    <row r="587" spans="1:4">
      <c r="A587" s="114"/>
      <c r="B587" s="109"/>
      <c r="C587" s="113"/>
      <c r="D587" s="113"/>
    </row>
    <row r="588" spans="1:4">
      <c r="A588" s="114"/>
      <c r="B588" s="109"/>
      <c r="C588" s="113"/>
      <c r="D588" s="113"/>
    </row>
    <row r="589" spans="1:4">
      <c r="A589" s="114"/>
      <c r="B589" s="109"/>
      <c r="C589" s="113"/>
      <c r="D589" s="113"/>
    </row>
    <row r="590" spans="1:4">
      <c r="A590" s="114"/>
      <c r="B590" s="109"/>
      <c r="C590" s="113"/>
      <c r="D590" s="113"/>
    </row>
    <row r="591" spans="1:4">
      <c r="A591" s="114"/>
      <c r="B591" s="109"/>
      <c r="C591" s="113"/>
      <c r="D591" s="113"/>
    </row>
    <row r="592" spans="1:4">
      <c r="A592" s="114"/>
      <c r="B592" s="109"/>
      <c r="C592" s="113"/>
      <c r="D592" s="113"/>
    </row>
    <row r="593" spans="1:4">
      <c r="A593" s="114"/>
      <c r="B593" s="109"/>
      <c r="C593" s="113"/>
      <c r="D593" s="113"/>
    </row>
    <row r="594" spans="1:4">
      <c r="A594" s="114"/>
      <c r="B594" s="109"/>
      <c r="C594" s="113"/>
      <c r="D594" s="113"/>
    </row>
    <row r="595" spans="1:4">
      <c r="A595" s="114"/>
      <c r="B595" s="109"/>
      <c r="C595" s="113"/>
      <c r="D595" s="113"/>
    </row>
    <row r="596" spans="1:4">
      <c r="A596" s="114"/>
      <c r="B596" s="109"/>
      <c r="C596" s="113"/>
      <c r="D596" s="113"/>
    </row>
    <row r="597" spans="1:4">
      <c r="A597" s="114"/>
      <c r="B597" s="109"/>
      <c r="C597" s="113"/>
      <c r="D597" s="113"/>
    </row>
    <row r="598" spans="1:4">
      <c r="A598" s="114"/>
      <c r="B598" s="109"/>
      <c r="C598" s="113"/>
      <c r="D598" s="113"/>
    </row>
    <row r="599" spans="1:4">
      <c r="A599" s="114"/>
      <c r="B599" s="109"/>
      <c r="C599" s="113"/>
      <c r="D599" s="113"/>
    </row>
    <row r="600" spans="1:4">
      <c r="A600" s="114"/>
      <c r="B600" s="109"/>
      <c r="C600" s="113"/>
      <c r="D600" s="113"/>
    </row>
    <row r="601" spans="1:4">
      <c r="A601" s="114"/>
      <c r="B601" s="109"/>
      <c r="C601" s="113"/>
      <c r="D601" s="113"/>
    </row>
    <row r="602" spans="1:4">
      <c r="A602" s="114"/>
      <c r="B602" s="109"/>
      <c r="C602" s="113"/>
      <c r="D602" s="113"/>
    </row>
    <row r="603" spans="1:4">
      <c r="A603" s="114"/>
      <c r="B603" s="109"/>
      <c r="C603" s="113"/>
      <c r="D603" s="113"/>
    </row>
    <row r="604" spans="1:4">
      <c r="A604" s="114"/>
      <c r="B604" s="109"/>
      <c r="C604" s="113"/>
      <c r="D604" s="113"/>
    </row>
    <row r="605" spans="1:4">
      <c r="A605" s="114"/>
      <c r="B605" s="109"/>
      <c r="C605" s="113"/>
      <c r="D605" s="113"/>
    </row>
    <row r="606" spans="1:4">
      <c r="A606" s="114"/>
      <c r="B606" s="109"/>
      <c r="C606" s="113"/>
      <c r="D606" s="113"/>
    </row>
    <row r="607" spans="1:4">
      <c r="A607" s="114"/>
      <c r="B607" s="109"/>
      <c r="C607" s="113"/>
      <c r="D607" s="113"/>
    </row>
    <row r="608" spans="1:4">
      <c r="A608" s="114"/>
      <c r="B608" s="109"/>
      <c r="C608" s="113"/>
      <c r="D608" s="113"/>
    </row>
    <row r="609" spans="1:4">
      <c r="A609" s="114"/>
      <c r="B609" s="109"/>
      <c r="C609" s="113"/>
      <c r="D609" s="113"/>
    </row>
    <row r="610" spans="1:4">
      <c r="A610" s="114"/>
      <c r="B610" s="109"/>
      <c r="C610" s="113"/>
      <c r="D610" s="113"/>
    </row>
    <row r="611" spans="1:4">
      <c r="A611" s="114"/>
      <c r="B611" s="109"/>
      <c r="C611" s="113"/>
      <c r="D611" s="113"/>
    </row>
    <row r="612" spans="1:4">
      <c r="A612" s="114"/>
      <c r="B612" s="109"/>
      <c r="C612" s="113"/>
      <c r="D612" s="113"/>
    </row>
    <row r="613" spans="1:4">
      <c r="A613" s="114"/>
      <c r="B613" s="109"/>
      <c r="C613" s="113"/>
      <c r="D613" s="113"/>
    </row>
    <row r="614" spans="1:4">
      <c r="A614" s="114"/>
      <c r="B614" s="109"/>
      <c r="C614" s="113"/>
      <c r="D614" s="113"/>
    </row>
    <row r="615" spans="1:4">
      <c r="A615" s="114"/>
      <c r="B615" s="109"/>
      <c r="C615" s="113"/>
      <c r="D615" s="113"/>
    </row>
    <row r="616" spans="1:4">
      <c r="A616" s="114"/>
      <c r="B616" s="109"/>
      <c r="C616" s="113"/>
      <c r="D616" s="113"/>
    </row>
    <row r="617" spans="1:4">
      <c r="A617" s="114"/>
      <c r="B617" s="109"/>
      <c r="C617" s="113"/>
      <c r="D617" s="113"/>
    </row>
    <row r="618" spans="1:4">
      <c r="A618" s="114"/>
      <c r="B618" s="109"/>
      <c r="C618" s="113"/>
      <c r="D618" s="113"/>
    </row>
    <row r="619" spans="1:4">
      <c r="A619" s="114"/>
      <c r="B619" s="109"/>
      <c r="C619" s="113"/>
      <c r="D619" s="113"/>
    </row>
    <row r="620" spans="1:4">
      <c r="A620" s="114"/>
      <c r="B620" s="109"/>
      <c r="C620" s="113"/>
      <c r="D620" s="113"/>
    </row>
    <row r="621" spans="1:4">
      <c r="A621" s="114"/>
      <c r="B621" s="109"/>
      <c r="C621" s="113"/>
      <c r="D621" s="113"/>
    </row>
    <row r="622" spans="1:4">
      <c r="A622" s="114"/>
      <c r="B622" s="109"/>
      <c r="C622" s="113"/>
      <c r="D622" s="113"/>
    </row>
    <row r="623" spans="1:4">
      <c r="A623" s="114"/>
      <c r="B623" s="109"/>
      <c r="C623" s="113"/>
      <c r="D623" s="113"/>
    </row>
    <row r="624" spans="1:4">
      <c r="A624" s="114"/>
      <c r="B624" s="109"/>
      <c r="C624" s="113"/>
      <c r="D624" s="113"/>
    </row>
    <row r="625" spans="1:4">
      <c r="A625" s="114"/>
      <c r="B625" s="109"/>
      <c r="C625" s="113"/>
      <c r="D625" s="113"/>
    </row>
    <row r="626" spans="1:4">
      <c r="A626" s="114"/>
      <c r="B626" s="109"/>
      <c r="C626" s="113"/>
      <c r="D626" s="113"/>
    </row>
    <row r="627" spans="1:4">
      <c r="A627" s="114"/>
      <c r="B627" s="109"/>
      <c r="C627" s="113"/>
      <c r="D627" s="113"/>
    </row>
    <row r="628" spans="1:4">
      <c r="A628" s="114"/>
      <c r="B628" s="109"/>
      <c r="C628" s="113"/>
      <c r="D628" s="113"/>
    </row>
    <row r="629" spans="1:4">
      <c r="A629" s="114"/>
      <c r="B629" s="109"/>
      <c r="C629" s="113"/>
      <c r="D629" s="113"/>
    </row>
    <row r="630" spans="1:4">
      <c r="A630" s="114"/>
      <c r="B630" s="109"/>
      <c r="C630" s="113"/>
      <c r="D630" s="113"/>
    </row>
    <row r="631" spans="1:4">
      <c r="A631" s="114"/>
      <c r="B631" s="109"/>
      <c r="C631" s="113"/>
      <c r="D631" s="113"/>
    </row>
    <row r="632" spans="1:4">
      <c r="A632" s="114"/>
      <c r="B632" s="109"/>
      <c r="C632" s="113"/>
      <c r="D632" s="113"/>
    </row>
    <row r="633" spans="1:4">
      <c r="A633" s="114"/>
      <c r="B633" s="109"/>
      <c r="C633" s="113"/>
      <c r="D633" s="113"/>
    </row>
    <row r="634" spans="1:4">
      <c r="A634" s="114"/>
      <c r="B634" s="109"/>
      <c r="C634" s="113"/>
      <c r="D634" s="113"/>
    </row>
    <row r="635" spans="1:4">
      <c r="A635" s="114"/>
      <c r="B635" s="109"/>
      <c r="C635" s="113"/>
      <c r="D635" s="113"/>
    </row>
    <row r="636" spans="1:4">
      <c r="A636" s="114"/>
      <c r="B636" s="109"/>
      <c r="C636" s="113"/>
      <c r="D636" s="113"/>
    </row>
    <row r="637" spans="1:4">
      <c r="A637" s="114"/>
      <c r="B637" s="109"/>
      <c r="C637" s="113"/>
      <c r="D637" s="113"/>
    </row>
    <row r="638" spans="1:4">
      <c r="A638" s="114"/>
      <c r="B638" s="109"/>
      <c r="C638" s="113"/>
      <c r="D638" s="113"/>
    </row>
    <row r="639" spans="1:4">
      <c r="A639" s="114"/>
      <c r="B639" s="109"/>
      <c r="C639" s="113"/>
      <c r="D639" s="113"/>
    </row>
    <row r="640" spans="1:4">
      <c r="A640" s="114"/>
      <c r="B640" s="109"/>
      <c r="C640" s="113"/>
      <c r="D640" s="113"/>
    </row>
    <row r="641" spans="1:4">
      <c r="A641" s="114"/>
      <c r="B641" s="109"/>
      <c r="C641" s="113"/>
      <c r="D641" s="113"/>
    </row>
    <row r="642" spans="1:4">
      <c r="A642" s="114"/>
      <c r="B642" s="109"/>
      <c r="C642" s="113"/>
      <c r="D642" s="113"/>
    </row>
    <row r="643" spans="1:4">
      <c r="A643" s="114"/>
      <c r="B643" s="109"/>
      <c r="C643" s="113"/>
      <c r="D643" s="113"/>
    </row>
    <row r="644" spans="1:4">
      <c r="A644" s="114"/>
      <c r="B644" s="109"/>
      <c r="C644" s="113"/>
      <c r="D644" s="113"/>
    </row>
    <row r="645" spans="1:4">
      <c r="A645" s="114"/>
      <c r="B645" s="109"/>
      <c r="C645" s="113"/>
      <c r="D645" s="113"/>
    </row>
    <row r="646" spans="1:4">
      <c r="A646" s="114"/>
      <c r="B646" s="109"/>
      <c r="C646" s="113"/>
      <c r="D646" s="113"/>
    </row>
    <row r="647" spans="1:4">
      <c r="A647" s="114"/>
      <c r="B647" s="109"/>
      <c r="C647" s="113"/>
      <c r="D647" s="113"/>
    </row>
    <row r="648" spans="1:4">
      <c r="A648" s="114"/>
      <c r="B648" s="109"/>
      <c r="C648" s="113"/>
      <c r="D648" s="113"/>
    </row>
    <row r="649" spans="1:4">
      <c r="A649" s="114"/>
      <c r="B649" s="109"/>
      <c r="C649" s="113"/>
      <c r="D649" s="113"/>
    </row>
    <row r="650" spans="1:4">
      <c r="A650" s="114"/>
      <c r="B650" s="109"/>
      <c r="C650" s="113"/>
      <c r="D650" s="113"/>
    </row>
    <row r="651" spans="1:4">
      <c r="A651" s="114"/>
      <c r="B651" s="109"/>
      <c r="C651" s="113"/>
      <c r="D651" s="113"/>
    </row>
    <row r="652" spans="1:4">
      <c r="A652" s="114"/>
      <c r="B652" s="109"/>
      <c r="C652" s="113"/>
      <c r="D652" s="113"/>
    </row>
    <row r="653" spans="1:4">
      <c r="A653" s="114"/>
      <c r="B653" s="109"/>
      <c r="C653" s="113"/>
      <c r="D653" s="113"/>
    </row>
    <row r="654" spans="1:4">
      <c r="A654" s="114"/>
      <c r="B654" s="109"/>
      <c r="C654" s="113"/>
      <c r="D654" s="113"/>
    </row>
    <row r="655" spans="1:4">
      <c r="A655" s="114"/>
      <c r="B655" s="109"/>
      <c r="C655" s="113"/>
      <c r="D655" s="113"/>
    </row>
    <row r="656" spans="1:4">
      <c r="A656" s="114"/>
      <c r="B656" s="109"/>
      <c r="C656" s="113"/>
      <c r="D656" s="113"/>
    </row>
    <row r="657" spans="1:4">
      <c r="A657" s="114"/>
      <c r="B657" s="109"/>
      <c r="C657" s="113"/>
      <c r="D657" s="113"/>
    </row>
    <row r="658" spans="1:4">
      <c r="A658" s="114"/>
      <c r="B658" s="109"/>
      <c r="C658" s="113"/>
      <c r="D658" s="113"/>
    </row>
    <row r="659" spans="1:4">
      <c r="A659" s="114"/>
      <c r="B659" s="109"/>
      <c r="C659" s="113"/>
      <c r="D659" s="113"/>
    </row>
    <row r="660" spans="1:4">
      <c r="A660" s="114"/>
      <c r="B660" s="109"/>
      <c r="C660" s="113"/>
      <c r="D660" s="113"/>
    </row>
    <row r="661" spans="1:4">
      <c r="A661" s="114"/>
      <c r="B661" s="109"/>
      <c r="C661" s="113"/>
      <c r="D661" s="113"/>
    </row>
    <row r="662" spans="1:4">
      <c r="A662" s="114"/>
      <c r="B662" s="109"/>
      <c r="C662" s="113"/>
      <c r="D662" s="113"/>
    </row>
    <row r="663" spans="1:4">
      <c r="A663" s="114"/>
      <c r="B663" s="109"/>
      <c r="C663" s="113"/>
      <c r="D663" s="113"/>
    </row>
    <row r="664" spans="1:4">
      <c r="A664" s="114"/>
      <c r="B664" s="109"/>
      <c r="C664" s="113"/>
      <c r="D664" s="113"/>
    </row>
    <row r="665" spans="1:4">
      <c r="A665" s="114"/>
      <c r="B665" s="109"/>
      <c r="C665" s="113"/>
      <c r="D665" s="113"/>
    </row>
    <row r="666" spans="1:4">
      <c r="A666" s="114"/>
      <c r="B666" s="109"/>
      <c r="C666" s="113"/>
      <c r="D666" s="113"/>
    </row>
    <row r="667" spans="1:4">
      <c r="A667" s="114"/>
      <c r="B667" s="109"/>
      <c r="C667" s="113"/>
      <c r="D667" s="113"/>
    </row>
    <row r="668" spans="1:4">
      <c r="A668" s="114"/>
      <c r="B668" s="109"/>
      <c r="C668" s="113"/>
      <c r="D668" s="113"/>
    </row>
    <row r="669" spans="1:4">
      <c r="A669" s="114"/>
      <c r="B669" s="109"/>
      <c r="C669" s="113"/>
      <c r="D669" s="113"/>
    </row>
    <row r="670" spans="1:4">
      <c r="A670" s="114"/>
      <c r="B670" s="109"/>
      <c r="C670" s="113"/>
      <c r="D670" s="113"/>
    </row>
    <row r="671" spans="1:4">
      <c r="A671" s="114"/>
      <c r="B671" s="109"/>
      <c r="C671" s="113"/>
      <c r="D671" s="113"/>
    </row>
    <row r="672" spans="1:4">
      <c r="A672" s="114"/>
      <c r="B672" s="109"/>
      <c r="C672" s="113"/>
      <c r="D672" s="113"/>
    </row>
    <row r="673" spans="1:4">
      <c r="A673" s="114"/>
      <c r="B673" s="109"/>
      <c r="C673" s="113"/>
      <c r="D673" s="113"/>
    </row>
    <row r="674" spans="1:4">
      <c r="A674" s="114"/>
      <c r="B674" s="109"/>
      <c r="C674" s="113"/>
      <c r="D674" s="113"/>
    </row>
    <row r="675" spans="1:4">
      <c r="A675" s="114"/>
      <c r="B675" s="109"/>
      <c r="C675" s="113"/>
      <c r="D675" s="113"/>
    </row>
    <row r="676" spans="1:4">
      <c r="A676" s="114"/>
      <c r="B676" s="109"/>
      <c r="C676" s="113"/>
      <c r="D676" s="113"/>
    </row>
    <row r="677" spans="1:4">
      <c r="A677" s="114"/>
      <c r="B677" s="109"/>
      <c r="C677" s="113"/>
      <c r="D677" s="113"/>
    </row>
    <row r="678" spans="1:4">
      <c r="A678" s="114"/>
      <c r="B678" s="109"/>
      <c r="C678" s="113"/>
      <c r="D678" s="113"/>
    </row>
    <row r="679" spans="1:4">
      <c r="A679" s="114"/>
      <c r="B679" s="109"/>
      <c r="C679" s="113"/>
      <c r="D679" s="113"/>
    </row>
    <row r="680" spans="1:4">
      <c r="A680" s="114"/>
      <c r="B680" s="109"/>
      <c r="C680" s="113"/>
      <c r="D680" s="113"/>
    </row>
    <row r="681" spans="1:4">
      <c r="A681" s="114"/>
      <c r="B681" s="109"/>
      <c r="C681" s="113"/>
      <c r="D681" s="113"/>
    </row>
    <row r="682" spans="1:4">
      <c r="A682" s="114"/>
      <c r="B682" s="109"/>
      <c r="C682" s="113"/>
      <c r="D682" s="113"/>
    </row>
    <row r="683" spans="1:4">
      <c r="A683" s="114"/>
      <c r="B683" s="109"/>
      <c r="C683" s="113"/>
      <c r="D683" s="113"/>
    </row>
    <row r="684" spans="1:4">
      <c r="A684" s="114"/>
      <c r="B684" s="109"/>
      <c r="C684" s="113"/>
      <c r="D684" s="113"/>
    </row>
    <row r="685" spans="1:4">
      <c r="A685" s="114"/>
      <c r="B685" s="109"/>
      <c r="C685" s="113"/>
      <c r="D685" s="113"/>
    </row>
    <row r="686" spans="1:4">
      <c r="A686" s="114"/>
      <c r="B686" s="109"/>
      <c r="C686" s="113"/>
      <c r="D686" s="113"/>
    </row>
    <row r="687" spans="1:4">
      <c r="A687" s="114"/>
      <c r="B687" s="109"/>
      <c r="C687" s="113"/>
      <c r="D687" s="113"/>
    </row>
    <row r="688" spans="1:4">
      <c r="A688" s="114"/>
      <c r="B688" s="109"/>
      <c r="C688" s="113"/>
      <c r="D688" s="113"/>
    </row>
    <row r="689" spans="1:4">
      <c r="A689" s="114"/>
      <c r="B689" s="109"/>
      <c r="C689" s="113"/>
      <c r="D689" s="113"/>
    </row>
    <row r="690" spans="1:4">
      <c r="A690" s="114"/>
      <c r="B690" s="109"/>
      <c r="C690" s="113"/>
      <c r="D690" s="113"/>
    </row>
    <row r="691" spans="1:4">
      <c r="A691" s="114"/>
      <c r="B691" s="109"/>
      <c r="C691" s="113"/>
      <c r="D691" s="113"/>
    </row>
    <row r="692" spans="1:4">
      <c r="A692" s="114"/>
      <c r="B692" s="109"/>
      <c r="C692" s="113"/>
      <c r="D692" s="113"/>
    </row>
    <row r="693" spans="1:4">
      <c r="A693" s="114"/>
      <c r="B693" s="109"/>
      <c r="C693" s="113"/>
      <c r="D693" s="113"/>
    </row>
    <row r="694" spans="1:4">
      <c r="A694" s="114"/>
      <c r="B694" s="109"/>
      <c r="C694" s="113"/>
      <c r="D694" s="113"/>
    </row>
    <row r="695" spans="1:4">
      <c r="A695" s="114"/>
      <c r="B695" s="109"/>
      <c r="C695" s="113"/>
      <c r="D695" s="113"/>
    </row>
    <row r="696" spans="1:4">
      <c r="A696" s="114"/>
      <c r="B696" s="109"/>
      <c r="C696" s="113"/>
      <c r="D696" s="113"/>
    </row>
    <row r="697" spans="1:4">
      <c r="A697" s="114"/>
      <c r="B697" s="109"/>
      <c r="C697" s="113"/>
      <c r="D697" s="113"/>
    </row>
    <row r="698" spans="1:4">
      <c r="A698" s="114"/>
      <c r="B698" s="109"/>
      <c r="C698" s="113"/>
      <c r="D698" s="113"/>
    </row>
    <row r="699" spans="1:4">
      <c r="A699" s="114"/>
      <c r="B699" s="109"/>
      <c r="C699" s="113"/>
      <c r="D699" s="113"/>
    </row>
    <row r="700" spans="1:4">
      <c r="A700" s="114"/>
      <c r="B700" s="109"/>
      <c r="C700" s="113"/>
      <c r="D700" s="113"/>
    </row>
    <row r="701" spans="1:4">
      <c r="A701" s="114"/>
      <c r="B701" s="109"/>
      <c r="C701" s="113"/>
      <c r="D701" s="113"/>
    </row>
    <row r="702" spans="1:4">
      <c r="A702" s="114"/>
      <c r="B702" s="109"/>
      <c r="C702" s="113"/>
      <c r="D702" s="113"/>
    </row>
    <row r="703" spans="1:4">
      <c r="A703" s="114"/>
      <c r="B703" s="109"/>
      <c r="C703" s="113"/>
      <c r="D703" s="113"/>
    </row>
    <row r="704" spans="1:4">
      <c r="A704" s="114"/>
      <c r="B704" s="109"/>
      <c r="C704" s="113"/>
      <c r="D704" s="113"/>
    </row>
    <row r="705" spans="1:4">
      <c r="A705" s="114"/>
      <c r="B705" s="109"/>
      <c r="C705" s="113"/>
      <c r="D705" s="113"/>
    </row>
    <row r="706" spans="1:4">
      <c r="A706" s="114"/>
      <c r="B706" s="109"/>
      <c r="C706" s="113"/>
      <c r="D706" s="113"/>
    </row>
    <row r="707" spans="1:4">
      <c r="A707" s="114"/>
      <c r="B707" s="109"/>
      <c r="C707" s="113"/>
      <c r="D707" s="113"/>
    </row>
    <row r="708" spans="1:4">
      <c r="A708" s="114"/>
      <c r="B708" s="109"/>
      <c r="C708" s="113"/>
      <c r="D708" s="113"/>
    </row>
    <row r="709" spans="1:4">
      <c r="A709" s="114"/>
      <c r="B709" s="109"/>
      <c r="C709" s="113"/>
      <c r="D709" s="113"/>
    </row>
    <row r="710" spans="1:4">
      <c r="A710" s="114"/>
      <c r="B710" s="109"/>
      <c r="C710" s="113"/>
      <c r="D710" s="113"/>
    </row>
    <row r="711" spans="1:4">
      <c r="A711" s="114"/>
      <c r="B711" s="109"/>
      <c r="C711" s="113"/>
      <c r="D711" s="113"/>
    </row>
    <row r="712" spans="1:4">
      <c r="A712" s="114"/>
      <c r="B712" s="109"/>
      <c r="C712" s="113"/>
      <c r="D712" s="113"/>
    </row>
    <row r="713" spans="1:4">
      <c r="A713" s="114"/>
      <c r="B713" s="109"/>
      <c r="C713" s="113"/>
      <c r="D713" s="113"/>
    </row>
    <row r="714" spans="1:4">
      <c r="A714" s="114"/>
      <c r="B714" s="109"/>
      <c r="C714" s="113"/>
      <c r="D714" s="113"/>
    </row>
    <row r="715" spans="1:4">
      <c r="A715" s="114"/>
      <c r="B715" s="109"/>
      <c r="C715" s="113"/>
      <c r="D715" s="113"/>
    </row>
    <row r="716" spans="1:4">
      <c r="A716" s="114"/>
      <c r="B716" s="109"/>
      <c r="C716" s="113"/>
      <c r="D716" s="113"/>
    </row>
    <row r="717" spans="1:4">
      <c r="A717" s="114"/>
      <c r="B717" s="109"/>
      <c r="C717" s="113"/>
      <c r="D717" s="113"/>
    </row>
    <row r="718" spans="1:4">
      <c r="A718" s="114"/>
      <c r="B718" s="109"/>
      <c r="C718" s="113"/>
      <c r="D718" s="113"/>
    </row>
    <row r="719" spans="1:4">
      <c r="A719" s="114"/>
      <c r="B719" s="109"/>
      <c r="C719" s="113"/>
      <c r="D719" s="113"/>
    </row>
    <row r="720" spans="1:4">
      <c r="A720" s="114"/>
      <c r="B720" s="109"/>
      <c r="C720" s="113"/>
      <c r="D720" s="113"/>
    </row>
    <row r="721" spans="1:4">
      <c r="A721" s="114"/>
      <c r="B721" s="109"/>
      <c r="C721" s="113"/>
      <c r="D721" s="113"/>
    </row>
    <row r="722" spans="1:4">
      <c r="A722" s="114"/>
      <c r="B722" s="109"/>
      <c r="C722" s="113"/>
      <c r="D722" s="113"/>
    </row>
    <row r="723" spans="1:4">
      <c r="A723" s="114"/>
      <c r="B723" s="109"/>
      <c r="C723" s="113"/>
      <c r="D723" s="113"/>
    </row>
    <row r="724" spans="1:4">
      <c r="A724" s="114"/>
      <c r="B724" s="109"/>
      <c r="C724" s="113"/>
      <c r="D724" s="113"/>
    </row>
    <row r="725" spans="1:4">
      <c r="A725" s="114"/>
      <c r="B725" s="109"/>
      <c r="C725" s="113"/>
      <c r="D725" s="113"/>
    </row>
    <row r="726" spans="1:4">
      <c r="A726" s="114"/>
      <c r="B726" s="109"/>
      <c r="C726" s="113"/>
      <c r="D726" s="113"/>
    </row>
    <row r="727" spans="1:4">
      <c r="A727" s="114"/>
      <c r="B727" s="109"/>
      <c r="C727" s="113"/>
      <c r="D727" s="113"/>
    </row>
    <row r="728" spans="1:4">
      <c r="A728" s="114"/>
      <c r="B728" s="109"/>
      <c r="C728" s="113"/>
      <c r="D728" s="113"/>
    </row>
    <row r="729" spans="1:4">
      <c r="A729" s="114"/>
      <c r="B729" s="109"/>
      <c r="C729" s="113"/>
      <c r="D729" s="113"/>
    </row>
    <row r="730" spans="1:4">
      <c r="A730" s="114"/>
      <c r="B730" s="109"/>
      <c r="C730" s="113"/>
      <c r="D730" s="113"/>
    </row>
    <row r="731" spans="1:4">
      <c r="A731" s="114"/>
      <c r="B731" s="109"/>
      <c r="C731" s="113"/>
      <c r="D731" s="113"/>
    </row>
    <row r="732" spans="1:4">
      <c r="A732" s="114"/>
      <c r="B732" s="109"/>
      <c r="C732" s="113"/>
      <c r="D732" s="113"/>
    </row>
    <row r="733" spans="1:4">
      <c r="A733" s="114"/>
      <c r="B733" s="109"/>
      <c r="C733" s="113"/>
      <c r="D733" s="113"/>
    </row>
    <row r="734" spans="1:4">
      <c r="A734" s="114"/>
      <c r="B734" s="109"/>
      <c r="C734" s="113"/>
      <c r="D734" s="113"/>
    </row>
    <row r="735" spans="1:4">
      <c r="A735" s="114"/>
      <c r="B735" s="109"/>
      <c r="C735" s="113"/>
      <c r="D735" s="113"/>
    </row>
    <row r="736" spans="1:4">
      <c r="A736" s="114"/>
      <c r="B736" s="109"/>
      <c r="C736" s="113"/>
      <c r="D736" s="113"/>
    </row>
    <row r="737" spans="1:4">
      <c r="A737" s="114"/>
      <c r="B737" s="109"/>
      <c r="C737" s="113"/>
      <c r="D737" s="113"/>
    </row>
    <row r="738" spans="1:4">
      <c r="A738" s="114"/>
      <c r="B738" s="109"/>
      <c r="C738" s="113"/>
      <c r="D738" s="113"/>
    </row>
    <row r="739" spans="1:4">
      <c r="A739" s="114"/>
      <c r="B739" s="109"/>
      <c r="C739" s="113"/>
      <c r="D739" s="113"/>
    </row>
    <row r="740" spans="1:4">
      <c r="A740" s="114"/>
      <c r="B740" s="109"/>
      <c r="C740" s="113"/>
      <c r="D740" s="113"/>
    </row>
    <row r="741" spans="1:4">
      <c r="A741" s="114"/>
      <c r="B741" s="109"/>
      <c r="C741" s="113"/>
      <c r="D741" s="113"/>
    </row>
    <row r="742" spans="1:4">
      <c r="A742" s="114"/>
      <c r="B742" s="109"/>
      <c r="C742" s="113"/>
      <c r="D742" s="113"/>
    </row>
    <row r="743" spans="1:4">
      <c r="A743" s="114"/>
      <c r="B743" s="109"/>
      <c r="C743" s="113"/>
      <c r="D743" s="113"/>
    </row>
    <row r="744" spans="1:4">
      <c r="A744" s="114"/>
      <c r="B744" s="109"/>
      <c r="C744" s="113"/>
      <c r="D744" s="113"/>
    </row>
    <row r="745" spans="1:4">
      <c r="A745" s="114"/>
      <c r="B745" s="109"/>
      <c r="C745" s="113"/>
      <c r="D745" s="113"/>
    </row>
    <row r="746" spans="1:4">
      <c r="A746" s="114"/>
      <c r="B746" s="109"/>
      <c r="C746" s="113"/>
      <c r="D746" s="113"/>
    </row>
    <row r="747" spans="1:4">
      <c r="A747" s="114"/>
      <c r="B747" s="109"/>
      <c r="C747" s="113"/>
      <c r="D747" s="113"/>
    </row>
    <row r="748" spans="1:4">
      <c r="A748" s="114"/>
      <c r="B748" s="109"/>
      <c r="C748" s="113"/>
      <c r="D748" s="113"/>
    </row>
    <row r="749" spans="1:4">
      <c r="A749" s="114"/>
      <c r="B749" s="109"/>
      <c r="C749" s="113"/>
      <c r="D749" s="113"/>
    </row>
    <row r="750" spans="1:4">
      <c r="A750" s="114"/>
      <c r="B750" s="109"/>
      <c r="C750" s="113"/>
      <c r="D750" s="113"/>
    </row>
    <row r="751" spans="1:4">
      <c r="A751" s="114"/>
      <c r="B751" s="109"/>
      <c r="C751" s="113"/>
      <c r="D751" s="113"/>
    </row>
    <row r="752" spans="1:4">
      <c r="A752" s="114"/>
      <c r="B752" s="109"/>
      <c r="C752" s="113"/>
      <c r="D752" s="113"/>
    </row>
    <row r="753" spans="1:4">
      <c r="A753" s="114"/>
      <c r="B753" s="109"/>
      <c r="C753" s="113"/>
      <c r="D753" s="113"/>
    </row>
    <row r="754" spans="1:4">
      <c r="A754" s="114"/>
      <c r="B754" s="109"/>
      <c r="C754" s="113"/>
      <c r="D754" s="113"/>
    </row>
    <row r="755" spans="1:4">
      <c r="A755" s="114"/>
      <c r="B755" s="109"/>
      <c r="C755" s="113"/>
      <c r="D755" s="113"/>
    </row>
    <row r="756" spans="1:4">
      <c r="A756" s="114"/>
      <c r="B756" s="109"/>
      <c r="C756" s="113"/>
      <c r="D756" s="113"/>
    </row>
    <row r="757" spans="1:4">
      <c r="A757" s="114"/>
      <c r="B757" s="109"/>
      <c r="C757" s="113"/>
      <c r="D757" s="113"/>
    </row>
    <row r="758" spans="1:4">
      <c r="A758" s="114"/>
      <c r="B758" s="109"/>
      <c r="C758" s="113"/>
      <c r="D758" s="113"/>
    </row>
    <row r="759" spans="1:4">
      <c r="A759" s="114"/>
      <c r="B759" s="109"/>
      <c r="C759" s="113"/>
      <c r="D759" s="113"/>
    </row>
    <row r="760" spans="1:4">
      <c r="A760" s="114"/>
      <c r="B760" s="109"/>
      <c r="C760" s="113"/>
      <c r="D760" s="113"/>
    </row>
    <row r="761" spans="1:4">
      <c r="A761" s="114"/>
      <c r="B761" s="109"/>
      <c r="C761" s="113"/>
      <c r="D761" s="113"/>
    </row>
    <row r="762" spans="1:4">
      <c r="A762" s="114"/>
      <c r="B762" s="109"/>
      <c r="C762" s="113"/>
      <c r="D762" s="113"/>
    </row>
    <row r="763" spans="1:4">
      <c r="A763" s="114"/>
      <c r="B763" s="109"/>
      <c r="C763" s="113"/>
      <c r="D763" s="113"/>
    </row>
    <row r="764" spans="1:4">
      <c r="A764" s="114"/>
      <c r="B764" s="109"/>
      <c r="C764" s="113"/>
      <c r="D764" s="113"/>
    </row>
    <row r="765" spans="1:4">
      <c r="A765" s="114"/>
      <c r="B765" s="109"/>
      <c r="C765" s="113"/>
      <c r="D765" s="113"/>
    </row>
    <row r="766" spans="1:4">
      <c r="A766" s="114"/>
      <c r="B766" s="109"/>
      <c r="C766" s="113"/>
      <c r="D766" s="113"/>
    </row>
    <row r="767" spans="1:4">
      <c r="A767" s="114"/>
      <c r="B767" s="109"/>
      <c r="C767" s="113"/>
      <c r="D767" s="113"/>
    </row>
    <row r="768" spans="1:4">
      <c r="A768" s="114"/>
      <c r="B768" s="109"/>
      <c r="C768" s="113"/>
      <c r="D768" s="113"/>
    </row>
    <row r="769" spans="1:4">
      <c r="A769" s="114"/>
      <c r="B769" s="109"/>
      <c r="C769" s="113"/>
      <c r="D769" s="113"/>
    </row>
    <row r="770" spans="1:4">
      <c r="A770" s="114"/>
      <c r="B770" s="109"/>
      <c r="C770" s="113"/>
      <c r="D770" s="113"/>
    </row>
    <row r="771" spans="1:4">
      <c r="A771" s="114"/>
      <c r="B771" s="109"/>
      <c r="C771" s="113"/>
      <c r="D771" s="113"/>
    </row>
    <row r="772" spans="1:4">
      <c r="A772" s="114"/>
      <c r="B772" s="109"/>
      <c r="C772" s="113"/>
      <c r="D772" s="113"/>
    </row>
    <row r="773" spans="1:4">
      <c r="A773" s="114"/>
      <c r="B773" s="109"/>
      <c r="C773" s="113"/>
      <c r="D773" s="113"/>
    </row>
    <row r="774" spans="1:4">
      <c r="A774" s="114"/>
      <c r="B774" s="109"/>
      <c r="C774" s="113"/>
      <c r="D774" s="113"/>
    </row>
    <row r="775" spans="1:4">
      <c r="A775" s="114"/>
      <c r="B775" s="109"/>
      <c r="C775" s="113"/>
      <c r="D775" s="113"/>
    </row>
    <row r="776" spans="1:4">
      <c r="A776" s="114"/>
      <c r="B776" s="109"/>
      <c r="C776" s="113"/>
      <c r="D776" s="113"/>
    </row>
    <row r="777" spans="1:4">
      <c r="A777" s="114"/>
      <c r="B777" s="109"/>
      <c r="C777" s="113"/>
      <c r="D777" s="113"/>
    </row>
    <row r="778" spans="1:4">
      <c r="A778" s="114"/>
      <c r="B778" s="109"/>
      <c r="C778" s="113"/>
      <c r="D778" s="113"/>
    </row>
    <row r="779" spans="1:4">
      <c r="A779" s="114"/>
      <c r="B779" s="109"/>
      <c r="C779" s="113"/>
      <c r="D779" s="113"/>
    </row>
    <row r="780" spans="1:4">
      <c r="A780" s="114"/>
      <c r="B780" s="109"/>
      <c r="C780" s="113"/>
      <c r="D780" s="113"/>
    </row>
    <row r="781" spans="1:4">
      <c r="A781" s="114"/>
      <c r="B781" s="109"/>
      <c r="C781" s="113"/>
      <c r="D781" s="113"/>
    </row>
    <row r="782" spans="1:4">
      <c r="A782" s="114"/>
      <c r="B782" s="109"/>
      <c r="C782" s="113"/>
      <c r="D782" s="113"/>
    </row>
    <row r="783" spans="1:4">
      <c r="A783" s="114"/>
      <c r="B783" s="109"/>
      <c r="C783" s="113"/>
      <c r="D783" s="113"/>
    </row>
    <row r="784" spans="1:4">
      <c r="A784" s="114"/>
      <c r="B784" s="109"/>
      <c r="C784" s="113"/>
      <c r="D784" s="113"/>
    </row>
    <row r="785" spans="1:4">
      <c r="A785" s="114"/>
      <c r="B785" s="109"/>
      <c r="C785" s="113"/>
      <c r="D785" s="113"/>
    </row>
    <row r="786" spans="1:4">
      <c r="A786" s="114"/>
      <c r="B786" s="109"/>
      <c r="C786" s="113"/>
      <c r="D786" s="113"/>
    </row>
    <row r="787" spans="1:4">
      <c r="A787" s="114"/>
      <c r="B787" s="109"/>
      <c r="C787" s="113"/>
      <c r="D787" s="113"/>
    </row>
    <row r="788" spans="1:4">
      <c r="A788" s="114"/>
      <c r="B788" s="109"/>
      <c r="C788" s="113"/>
      <c r="D788" s="113"/>
    </row>
    <row r="789" spans="1:4">
      <c r="A789" s="114"/>
      <c r="B789" s="109"/>
      <c r="C789" s="113"/>
      <c r="D789" s="113"/>
    </row>
    <row r="790" spans="1:4">
      <c r="A790" s="114"/>
      <c r="B790" s="109"/>
      <c r="C790" s="113"/>
      <c r="D790" s="113"/>
    </row>
    <row r="791" spans="1:4">
      <c r="A791" s="114"/>
      <c r="B791" s="109"/>
      <c r="C791" s="113"/>
      <c r="D791" s="113"/>
    </row>
    <row r="792" spans="1:4">
      <c r="A792" s="114"/>
      <c r="B792" s="109"/>
      <c r="C792" s="113"/>
      <c r="D792" s="113"/>
    </row>
    <row r="793" spans="1:4">
      <c r="A793" s="114"/>
      <c r="B793" s="109"/>
      <c r="C793" s="113"/>
      <c r="D793" s="113"/>
    </row>
    <row r="794" spans="1:4">
      <c r="A794" s="114"/>
      <c r="B794" s="109"/>
      <c r="C794" s="113"/>
      <c r="D794" s="113"/>
    </row>
    <row r="795" spans="1:4">
      <c r="A795" s="114"/>
      <c r="B795" s="109"/>
      <c r="C795" s="113"/>
      <c r="D795" s="113"/>
    </row>
    <row r="796" spans="1:4">
      <c r="A796" s="114"/>
      <c r="B796" s="109"/>
      <c r="C796" s="113"/>
      <c r="D796" s="113"/>
    </row>
    <row r="797" spans="1:4">
      <c r="A797" s="114"/>
      <c r="B797" s="109"/>
      <c r="C797" s="113"/>
      <c r="D797" s="113"/>
    </row>
    <row r="798" spans="1:4">
      <c r="A798" s="114"/>
      <c r="B798" s="109"/>
      <c r="C798" s="113"/>
      <c r="D798" s="113"/>
    </row>
    <row r="799" spans="1:4">
      <c r="A799" s="114"/>
      <c r="B799" s="109"/>
      <c r="C799" s="113"/>
      <c r="D799" s="113"/>
    </row>
    <row r="800" spans="1:4">
      <c r="A800" s="114"/>
      <c r="B800" s="109"/>
      <c r="C800" s="113"/>
      <c r="D800" s="113"/>
    </row>
    <row r="801" spans="1:4">
      <c r="A801" s="114"/>
      <c r="B801" s="109"/>
      <c r="C801" s="113"/>
      <c r="D801" s="113"/>
    </row>
    <row r="802" spans="1:4">
      <c r="A802" s="114"/>
      <c r="B802" s="109"/>
      <c r="C802" s="113"/>
      <c r="D802" s="113"/>
    </row>
    <row r="803" spans="1:4">
      <c r="A803" s="114"/>
      <c r="B803" s="109"/>
      <c r="C803" s="113"/>
      <c r="D803" s="113"/>
    </row>
    <row r="804" spans="1:4">
      <c r="A804" s="114"/>
      <c r="B804" s="109"/>
      <c r="C804" s="113"/>
      <c r="D804" s="113"/>
    </row>
    <row r="805" spans="1:4">
      <c r="A805" s="114"/>
      <c r="B805" s="109"/>
      <c r="C805" s="113"/>
      <c r="D805" s="113"/>
    </row>
    <row r="806" spans="1:4">
      <c r="A806" s="114"/>
      <c r="B806" s="109"/>
      <c r="C806" s="113"/>
      <c r="D806" s="113"/>
    </row>
    <row r="807" spans="1:4">
      <c r="A807" s="114"/>
      <c r="B807" s="109"/>
      <c r="C807" s="113"/>
      <c r="D807" s="113"/>
    </row>
    <row r="808" spans="1:4">
      <c r="A808" s="114"/>
      <c r="B808" s="109"/>
      <c r="C808" s="113"/>
      <c r="D808" s="113"/>
    </row>
    <row r="809" spans="1:4">
      <c r="A809" s="114"/>
      <c r="B809" s="109"/>
      <c r="C809" s="113"/>
      <c r="D809" s="113"/>
    </row>
    <row r="810" spans="1:4">
      <c r="A810" s="114"/>
      <c r="B810" s="109"/>
      <c r="C810" s="113"/>
      <c r="D810" s="113"/>
    </row>
    <row r="811" spans="1:4">
      <c r="A811" s="114"/>
      <c r="B811" s="109"/>
      <c r="C811" s="113"/>
      <c r="D811" s="113"/>
    </row>
    <row r="812" spans="1:4">
      <c r="A812" s="114"/>
      <c r="B812" s="109"/>
      <c r="C812" s="113"/>
      <c r="D812" s="113"/>
    </row>
    <row r="813" spans="1:4">
      <c r="A813" s="114"/>
      <c r="B813" s="109"/>
      <c r="C813" s="113"/>
      <c r="D813" s="113"/>
    </row>
    <row r="814" spans="1:4">
      <c r="A814" s="114"/>
      <c r="B814" s="109"/>
      <c r="C814" s="113"/>
      <c r="D814" s="113"/>
    </row>
    <row r="815" spans="1:4">
      <c r="A815" s="114"/>
      <c r="B815" s="109"/>
      <c r="C815" s="113"/>
      <c r="D815" s="113"/>
    </row>
    <row r="816" spans="1:4">
      <c r="A816" s="114"/>
      <c r="B816" s="109"/>
      <c r="C816" s="113"/>
      <c r="D816" s="113"/>
    </row>
    <row r="817" spans="1:4">
      <c r="A817" s="114"/>
      <c r="B817" s="109"/>
      <c r="C817" s="113"/>
      <c r="D817" s="113"/>
    </row>
    <row r="818" spans="1:4">
      <c r="A818" s="114"/>
      <c r="B818" s="109"/>
      <c r="C818" s="113"/>
      <c r="D818" s="113"/>
    </row>
    <row r="819" spans="1:4">
      <c r="A819" s="114"/>
      <c r="B819" s="109"/>
      <c r="C819" s="113"/>
      <c r="D819" s="113"/>
    </row>
    <row r="820" spans="1:4">
      <c r="A820" s="114"/>
      <c r="B820" s="109"/>
      <c r="C820" s="113"/>
      <c r="D820" s="113"/>
    </row>
    <row r="821" spans="1:4">
      <c r="A821" s="114"/>
      <c r="B821" s="109"/>
      <c r="C821" s="113"/>
      <c r="D821" s="113"/>
    </row>
    <row r="822" spans="1:4">
      <c r="A822" s="114"/>
      <c r="B822" s="109"/>
      <c r="C822" s="113"/>
      <c r="D822" s="113"/>
    </row>
    <row r="823" spans="1:4">
      <c r="A823" s="114"/>
      <c r="B823" s="109"/>
      <c r="C823" s="113"/>
      <c r="D823" s="113"/>
    </row>
    <row r="824" spans="1:4">
      <c r="A824" s="114"/>
      <c r="B824" s="109"/>
      <c r="C824" s="113"/>
      <c r="D824" s="113"/>
    </row>
    <row r="825" spans="1:4">
      <c r="A825" s="114"/>
      <c r="B825" s="109"/>
      <c r="C825" s="113"/>
      <c r="D825" s="113"/>
    </row>
    <row r="826" spans="1:4">
      <c r="A826" s="114"/>
      <c r="B826" s="109"/>
      <c r="C826" s="113"/>
      <c r="D826" s="113"/>
    </row>
    <row r="827" spans="1:4">
      <c r="A827" s="114"/>
      <c r="B827" s="109"/>
      <c r="C827" s="113"/>
      <c r="D827" s="113"/>
    </row>
    <row r="828" spans="1:4">
      <c r="A828" s="114"/>
      <c r="B828" s="109"/>
      <c r="C828" s="113"/>
      <c r="D828" s="113"/>
    </row>
    <row r="829" spans="1:4">
      <c r="A829" s="114"/>
      <c r="B829" s="109"/>
      <c r="C829" s="113"/>
      <c r="D829" s="113"/>
    </row>
    <row r="830" spans="1:4">
      <c r="A830" s="114"/>
      <c r="B830" s="109"/>
      <c r="C830" s="113"/>
      <c r="D830" s="113"/>
    </row>
    <row r="831" spans="1:4">
      <c r="A831" s="114"/>
      <c r="B831" s="109"/>
      <c r="C831" s="113"/>
      <c r="D831" s="113"/>
    </row>
    <row r="832" spans="1:4">
      <c r="A832" s="114"/>
      <c r="B832" s="109"/>
      <c r="C832" s="113"/>
      <c r="D832" s="113"/>
    </row>
    <row r="833" spans="1:4">
      <c r="A833" s="114"/>
      <c r="B833" s="109"/>
      <c r="C833" s="113"/>
      <c r="D833" s="113"/>
    </row>
    <row r="834" spans="1:4">
      <c r="A834" s="114"/>
      <c r="B834" s="109"/>
      <c r="C834" s="113"/>
      <c r="D834" s="113"/>
    </row>
    <row r="835" spans="1:4">
      <c r="A835" s="114"/>
      <c r="B835" s="109"/>
      <c r="C835" s="113"/>
      <c r="D835" s="113"/>
    </row>
    <row r="836" spans="1:4">
      <c r="A836" s="114"/>
      <c r="B836" s="109"/>
      <c r="C836" s="113"/>
      <c r="D836" s="113"/>
    </row>
    <row r="837" spans="1:4">
      <c r="A837" s="114"/>
      <c r="B837" s="109"/>
      <c r="C837" s="113"/>
      <c r="D837" s="113"/>
    </row>
    <row r="838" spans="1:4">
      <c r="A838" s="114"/>
      <c r="B838" s="109"/>
      <c r="C838" s="113"/>
      <c r="D838" s="113"/>
    </row>
    <row r="839" spans="1:4">
      <c r="A839" s="114"/>
      <c r="B839" s="109"/>
      <c r="C839" s="113"/>
      <c r="D839" s="113"/>
    </row>
    <row r="840" spans="1:4">
      <c r="A840" s="114"/>
      <c r="B840" s="109"/>
      <c r="C840" s="113"/>
      <c r="D840" s="113"/>
    </row>
    <row r="841" spans="1:4">
      <c r="A841" s="114"/>
      <c r="B841" s="109"/>
      <c r="C841" s="113"/>
      <c r="D841" s="113"/>
    </row>
    <row r="842" spans="1:4">
      <c r="A842" s="114"/>
      <c r="B842" s="109"/>
      <c r="C842" s="113"/>
      <c r="D842" s="113"/>
    </row>
    <row r="843" spans="1:4">
      <c r="A843" s="114"/>
      <c r="B843" s="109"/>
      <c r="C843" s="113"/>
      <c r="D843" s="113"/>
    </row>
    <row r="844" spans="1:4">
      <c r="A844" s="114"/>
      <c r="B844" s="109"/>
      <c r="C844" s="113"/>
      <c r="D844" s="113"/>
    </row>
    <row r="845" spans="1:4">
      <c r="A845" s="114"/>
      <c r="B845" s="109"/>
      <c r="C845" s="113"/>
      <c r="D845" s="113"/>
    </row>
    <row r="846" spans="1:4">
      <c r="A846" s="114"/>
      <c r="B846" s="109"/>
      <c r="C846" s="113"/>
      <c r="D846" s="113"/>
    </row>
    <row r="847" spans="1:4">
      <c r="A847" s="114"/>
      <c r="B847" s="109"/>
      <c r="C847" s="113"/>
      <c r="D847" s="113"/>
    </row>
    <row r="848" spans="1:4">
      <c r="A848" s="114"/>
      <c r="B848" s="109"/>
      <c r="C848" s="113"/>
      <c r="D848" s="113"/>
    </row>
    <row r="849" spans="1:4">
      <c r="A849" s="114"/>
      <c r="B849" s="109"/>
      <c r="C849" s="113"/>
      <c r="D849" s="113"/>
    </row>
    <row r="850" spans="1:4">
      <c r="A850" s="114"/>
      <c r="B850" s="109"/>
      <c r="C850" s="113"/>
      <c r="D850" s="113"/>
    </row>
    <row r="851" spans="1:4">
      <c r="A851" s="114"/>
      <c r="B851" s="109"/>
      <c r="C851" s="113"/>
      <c r="D851" s="113"/>
    </row>
    <row r="852" spans="1:4">
      <c r="A852" s="114"/>
      <c r="B852" s="109"/>
      <c r="C852" s="113"/>
      <c r="D852" s="113"/>
    </row>
    <row r="853" spans="1:4">
      <c r="A853" s="114"/>
      <c r="B853" s="109"/>
      <c r="C853" s="113"/>
      <c r="D853" s="113"/>
    </row>
    <row r="854" spans="1:4">
      <c r="A854" s="114"/>
      <c r="B854" s="109"/>
      <c r="C854" s="113"/>
      <c r="D854" s="113"/>
    </row>
    <row r="855" spans="1:4">
      <c r="A855" s="114"/>
      <c r="B855" s="109"/>
      <c r="C855" s="113"/>
      <c r="D855" s="113"/>
    </row>
    <row r="856" spans="1:4">
      <c r="A856" s="114"/>
      <c r="B856" s="109"/>
      <c r="C856" s="113"/>
      <c r="D856" s="113"/>
    </row>
    <row r="857" spans="1:4">
      <c r="A857" s="114"/>
      <c r="B857" s="109"/>
      <c r="C857" s="113"/>
      <c r="D857" s="113"/>
    </row>
    <row r="858" spans="1:4">
      <c r="A858" s="114"/>
      <c r="B858" s="109"/>
      <c r="C858" s="113"/>
      <c r="D858" s="113"/>
    </row>
    <row r="859" spans="1:4">
      <c r="A859" s="114"/>
      <c r="B859" s="109"/>
      <c r="C859" s="113"/>
      <c r="D859" s="113"/>
    </row>
    <row r="860" spans="1:4">
      <c r="A860" s="114"/>
      <c r="B860" s="109"/>
      <c r="C860" s="113"/>
      <c r="D860" s="113"/>
    </row>
    <row r="861" spans="1:4">
      <c r="A861" s="114"/>
      <c r="B861" s="109"/>
      <c r="C861" s="113"/>
      <c r="D861" s="113"/>
    </row>
    <row r="862" spans="1:4">
      <c r="A862" s="114"/>
      <c r="B862" s="109"/>
      <c r="C862" s="113"/>
      <c r="D862" s="113"/>
    </row>
    <row r="863" spans="1:4">
      <c r="A863" s="114"/>
      <c r="B863" s="109"/>
      <c r="C863" s="113"/>
      <c r="D863" s="113"/>
    </row>
    <row r="864" spans="1:4">
      <c r="A864" s="114"/>
      <c r="B864" s="109"/>
      <c r="C864" s="113"/>
      <c r="D864" s="113"/>
    </row>
    <row r="865" spans="1:4">
      <c r="A865" s="114"/>
      <c r="B865" s="109"/>
      <c r="C865" s="113"/>
      <c r="D865" s="113"/>
    </row>
    <row r="866" spans="1:4">
      <c r="A866" s="114"/>
      <c r="B866" s="109"/>
      <c r="C866" s="113"/>
      <c r="D866" s="113"/>
    </row>
    <row r="867" spans="1:4">
      <c r="A867" s="114"/>
      <c r="B867" s="109"/>
      <c r="C867" s="113"/>
      <c r="D867" s="113"/>
    </row>
    <row r="868" spans="1:4">
      <c r="A868" s="114"/>
      <c r="B868" s="109"/>
      <c r="C868" s="113"/>
      <c r="D868" s="113"/>
    </row>
    <row r="869" spans="1:4">
      <c r="A869" s="114"/>
      <c r="B869" s="109"/>
      <c r="C869" s="113"/>
      <c r="D869" s="113"/>
    </row>
    <row r="870" spans="1:4">
      <c r="A870" s="114"/>
      <c r="B870" s="109"/>
      <c r="C870" s="113"/>
      <c r="D870" s="113"/>
    </row>
    <row r="871" spans="1:4">
      <c r="A871" s="114"/>
      <c r="B871" s="109"/>
      <c r="C871" s="113"/>
      <c r="D871" s="113"/>
    </row>
    <row r="872" spans="1:4">
      <c r="A872" s="114"/>
      <c r="B872" s="109"/>
      <c r="C872" s="113"/>
      <c r="D872" s="113"/>
    </row>
    <row r="873" spans="1:4">
      <c r="A873" s="114"/>
      <c r="B873" s="109"/>
      <c r="C873" s="113"/>
      <c r="D873" s="113"/>
    </row>
    <row r="874" spans="1:4">
      <c r="A874" s="114"/>
      <c r="B874" s="109"/>
      <c r="C874" s="113"/>
      <c r="D874" s="113"/>
    </row>
    <row r="875" spans="1:4">
      <c r="A875" s="114"/>
      <c r="B875" s="109"/>
      <c r="C875" s="113"/>
      <c r="D875" s="113"/>
    </row>
    <row r="876" spans="1:4">
      <c r="A876" s="114"/>
      <c r="B876" s="109"/>
      <c r="C876" s="113"/>
      <c r="D876" s="113"/>
    </row>
    <row r="877" spans="1:4">
      <c r="A877" s="114"/>
      <c r="B877" s="109"/>
      <c r="C877" s="113"/>
      <c r="D877" s="113"/>
    </row>
    <row r="878" spans="1:4">
      <c r="A878" s="114"/>
      <c r="B878" s="109"/>
      <c r="C878" s="113"/>
      <c r="D878" s="113"/>
    </row>
    <row r="879" spans="1:4">
      <c r="A879" s="114"/>
      <c r="B879" s="109"/>
      <c r="C879" s="113"/>
      <c r="D879" s="113"/>
    </row>
    <row r="880" spans="1:4">
      <c r="A880" s="114"/>
      <c r="B880" s="109"/>
      <c r="C880" s="113"/>
      <c r="D880" s="113"/>
    </row>
    <row r="881" spans="1:4">
      <c r="A881" s="114"/>
      <c r="B881" s="109"/>
      <c r="C881" s="113"/>
      <c r="D881" s="113"/>
    </row>
    <row r="882" spans="1:4">
      <c r="A882" s="114"/>
      <c r="B882" s="109"/>
      <c r="C882" s="113"/>
      <c r="D882" s="113"/>
    </row>
    <row r="883" spans="1:4">
      <c r="A883" s="114"/>
      <c r="B883" s="109"/>
      <c r="C883" s="113"/>
      <c r="D883" s="113"/>
    </row>
    <row r="884" spans="1:4">
      <c r="A884" s="114"/>
      <c r="B884" s="109"/>
      <c r="C884" s="113"/>
      <c r="D884" s="113"/>
    </row>
    <row r="885" spans="1:4">
      <c r="A885" s="114"/>
      <c r="B885" s="109"/>
      <c r="C885" s="113"/>
      <c r="D885" s="113"/>
    </row>
    <row r="886" spans="1:4">
      <c r="A886" s="114"/>
      <c r="B886" s="109"/>
      <c r="C886" s="113"/>
      <c r="D886" s="113"/>
    </row>
    <row r="887" spans="1:4">
      <c r="A887" s="114"/>
      <c r="B887" s="109"/>
      <c r="C887" s="113"/>
      <c r="D887" s="113"/>
    </row>
    <row r="888" spans="1:4">
      <c r="A888" s="114"/>
      <c r="B888" s="109"/>
      <c r="C888" s="113"/>
      <c r="D888" s="113"/>
    </row>
    <row r="889" spans="1:4">
      <c r="A889" s="114"/>
      <c r="B889" s="109"/>
      <c r="C889" s="113"/>
      <c r="D889" s="113"/>
    </row>
    <row r="890" spans="1:4">
      <c r="A890" s="114"/>
      <c r="B890" s="109"/>
      <c r="C890" s="113"/>
      <c r="D890" s="113"/>
    </row>
    <row r="891" spans="1:4">
      <c r="A891" s="114"/>
      <c r="B891" s="109"/>
      <c r="C891" s="113"/>
      <c r="D891" s="113"/>
    </row>
    <row r="892" spans="1:4">
      <c r="A892" s="114"/>
      <c r="B892" s="109"/>
      <c r="C892" s="113"/>
      <c r="D892" s="113"/>
    </row>
    <row r="893" spans="1:4">
      <c r="A893" s="114"/>
      <c r="B893" s="109"/>
      <c r="C893" s="113"/>
      <c r="D893" s="113"/>
    </row>
    <row r="894" spans="1:4">
      <c r="A894" s="114"/>
      <c r="B894" s="109"/>
      <c r="C894" s="113"/>
      <c r="D894" s="113"/>
    </row>
    <row r="895" spans="1:4">
      <c r="A895" s="114"/>
      <c r="B895" s="109"/>
      <c r="C895" s="113"/>
      <c r="D895" s="113"/>
    </row>
    <row r="896" spans="1:4">
      <c r="A896" s="114"/>
      <c r="B896" s="109"/>
      <c r="C896" s="113"/>
      <c r="D896" s="113"/>
    </row>
    <row r="897" spans="1:4">
      <c r="A897" s="114"/>
      <c r="B897" s="109"/>
      <c r="C897" s="113"/>
      <c r="D897" s="113"/>
    </row>
    <row r="898" spans="1:4">
      <c r="A898" s="114"/>
      <c r="B898" s="109"/>
      <c r="C898" s="113"/>
      <c r="D898" s="113"/>
    </row>
    <row r="899" spans="1:4">
      <c r="A899" s="114"/>
      <c r="B899" s="109"/>
      <c r="C899" s="113"/>
      <c r="D899" s="113"/>
    </row>
    <row r="900" spans="1:4">
      <c r="A900" s="114"/>
      <c r="B900" s="109"/>
      <c r="C900" s="113"/>
      <c r="D900" s="113"/>
    </row>
    <row r="901" spans="1:4">
      <c r="A901" s="114"/>
      <c r="B901" s="109"/>
      <c r="C901" s="113"/>
      <c r="D901" s="113"/>
    </row>
    <row r="902" spans="1:4">
      <c r="A902" s="114"/>
      <c r="B902" s="109"/>
      <c r="C902" s="113"/>
      <c r="D902" s="113"/>
    </row>
    <row r="903" spans="1:4">
      <c r="A903" s="114"/>
      <c r="B903" s="109"/>
      <c r="C903" s="113"/>
      <c r="D903" s="113"/>
    </row>
    <row r="904" spans="1:4">
      <c r="A904" s="114"/>
      <c r="B904" s="109"/>
      <c r="C904" s="113"/>
      <c r="D904" s="113"/>
    </row>
    <row r="905" spans="1:4">
      <c r="A905" s="114"/>
      <c r="B905" s="109"/>
      <c r="C905" s="113"/>
      <c r="D905" s="113"/>
    </row>
    <row r="906" spans="1:4">
      <c r="A906" s="114"/>
      <c r="B906" s="109"/>
      <c r="C906" s="113"/>
      <c r="D906" s="113"/>
    </row>
    <row r="907" spans="1:4">
      <c r="A907" s="114"/>
      <c r="B907" s="109"/>
      <c r="C907" s="113"/>
      <c r="D907" s="113"/>
    </row>
    <row r="908" spans="1:4">
      <c r="A908" s="114"/>
      <c r="B908" s="109"/>
      <c r="C908" s="113"/>
      <c r="D908" s="113"/>
    </row>
    <row r="909" spans="1:4">
      <c r="A909" s="114"/>
      <c r="B909" s="109"/>
      <c r="C909" s="113"/>
      <c r="D909" s="113"/>
    </row>
    <row r="910" spans="1:4">
      <c r="A910" s="114"/>
      <c r="B910" s="109"/>
      <c r="C910" s="113"/>
      <c r="D910" s="113"/>
    </row>
    <row r="911" spans="1:4">
      <c r="A911" s="114"/>
      <c r="B911" s="109"/>
      <c r="C911" s="113"/>
      <c r="D911" s="113"/>
    </row>
    <row r="912" spans="1:4">
      <c r="A912" s="114"/>
      <c r="B912" s="109"/>
      <c r="C912" s="113"/>
      <c r="D912" s="113"/>
    </row>
    <row r="913" spans="1:4">
      <c r="A913" s="114"/>
      <c r="B913" s="109"/>
      <c r="C913" s="113"/>
      <c r="D913" s="113"/>
    </row>
    <row r="914" spans="1:4">
      <c r="A914" s="114"/>
      <c r="B914" s="109"/>
      <c r="C914" s="113"/>
      <c r="D914" s="113"/>
    </row>
    <row r="915" spans="1:4">
      <c r="A915" s="114"/>
      <c r="B915" s="109"/>
      <c r="C915" s="113"/>
      <c r="D915" s="113"/>
    </row>
    <row r="916" spans="1:4">
      <c r="A916" s="114"/>
      <c r="B916" s="109"/>
      <c r="C916" s="113"/>
      <c r="D916" s="113"/>
    </row>
    <row r="917" spans="1:4">
      <c r="A917" s="114"/>
      <c r="B917" s="109"/>
      <c r="C917" s="113"/>
      <c r="D917" s="113"/>
    </row>
    <row r="918" spans="1:4">
      <c r="A918" s="114"/>
      <c r="B918" s="109"/>
      <c r="C918" s="113"/>
      <c r="D918" s="113"/>
    </row>
    <row r="919" spans="1:4">
      <c r="A919" s="114"/>
      <c r="B919" s="109"/>
      <c r="C919" s="113"/>
      <c r="D919" s="113"/>
    </row>
    <row r="920" spans="1:4">
      <c r="A920" s="114"/>
      <c r="B920" s="109"/>
      <c r="C920" s="113"/>
      <c r="D920" s="113"/>
    </row>
    <row r="921" spans="1:4">
      <c r="A921" s="114"/>
      <c r="B921" s="109"/>
      <c r="C921" s="113"/>
      <c r="D921" s="113"/>
    </row>
    <row r="922" spans="1:4">
      <c r="A922" s="114"/>
      <c r="B922" s="109"/>
      <c r="C922" s="113"/>
      <c r="D922" s="113"/>
    </row>
    <row r="923" spans="1:4">
      <c r="A923" s="114"/>
      <c r="B923" s="109"/>
      <c r="C923" s="113"/>
      <c r="D923" s="113"/>
    </row>
    <row r="924" spans="1:4">
      <c r="A924" s="114"/>
      <c r="B924" s="109"/>
      <c r="C924" s="113"/>
      <c r="D924" s="113"/>
    </row>
    <row r="925" spans="1:4">
      <c r="A925" s="114"/>
      <c r="B925" s="109"/>
      <c r="C925" s="113"/>
      <c r="D925" s="113"/>
    </row>
    <row r="926" spans="1:4">
      <c r="A926" s="114"/>
      <c r="B926" s="109"/>
      <c r="C926" s="113"/>
      <c r="D926" s="113"/>
    </row>
    <row r="927" spans="1:4">
      <c r="A927" s="114"/>
      <c r="B927" s="109"/>
      <c r="C927" s="113"/>
      <c r="D927" s="113"/>
    </row>
    <row r="928" spans="1:4">
      <c r="A928" s="114"/>
      <c r="B928" s="109"/>
      <c r="C928" s="113"/>
      <c r="D928" s="113"/>
    </row>
    <row r="929" spans="1:4">
      <c r="A929" s="114"/>
      <c r="B929" s="109"/>
      <c r="C929" s="113"/>
      <c r="D929" s="113"/>
    </row>
    <row r="930" spans="1:4">
      <c r="A930" s="114"/>
      <c r="B930" s="109"/>
      <c r="C930" s="113"/>
      <c r="D930" s="113"/>
    </row>
    <row r="931" spans="1:4">
      <c r="A931" s="114"/>
      <c r="B931" s="109"/>
      <c r="C931" s="113"/>
      <c r="D931" s="113"/>
    </row>
    <row r="932" spans="1:4">
      <c r="A932" s="114"/>
      <c r="B932" s="109"/>
      <c r="C932" s="113"/>
      <c r="D932" s="113"/>
    </row>
    <row r="933" spans="1:4">
      <c r="A933" s="114"/>
      <c r="B933" s="109"/>
      <c r="C933" s="113"/>
      <c r="D933" s="113"/>
    </row>
    <row r="934" spans="1:4">
      <c r="A934" s="114"/>
      <c r="B934" s="109"/>
      <c r="C934" s="113"/>
      <c r="D934" s="113"/>
    </row>
    <row r="935" spans="1:4">
      <c r="A935" s="114"/>
      <c r="B935" s="109"/>
      <c r="C935" s="113"/>
      <c r="D935" s="113"/>
    </row>
    <row r="936" spans="1:4">
      <c r="A936" s="114"/>
      <c r="B936" s="109"/>
      <c r="C936" s="113"/>
      <c r="D936" s="113"/>
    </row>
    <row r="937" spans="1:4">
      <c r="A937" s="114"/>
      <c r="B937" s="109"/>
      <c r="C937" s="113"/>
      <c r="D937" s="113"/>
    </row>
    <row r="938" spans="1:4">
      <c r="A938" s="114"/>
      <c r="B938" s="109"/>
      <c r="C938" s="113"/>
      <c r="D938" s="113"/>
    </row>
    <row r="939" spans="1:4">
      <c r="A939" s="114"/>
      <c r="B939" s="109"/>
      <c r="C939" s="113"/>
      <c r="D939" s="113"/>
    </row>
    <row r="940" spans="1:4">
      <c r="A940" s="114"/>
      <c r="B940" s="109"/>
      <c r="C940" s="113"/>
      <c r="D940" s="113"/>
    </row>
    <row r="941" spans="1:4">
      <c r="A941" s="114"/>
      <c r="B941" s="109"/>
      <c r="C941" s="113"/>
      <c r="D941" s="113"/>
    </row>
    <row r="942" spans="1:4">
      <c r="A942" s="114"/>
      <c r="B942" s="109"/>
      <c r="C942" s="113"/>
      <c r="D942" s="113"/>
    </row>
    <row r="943" spans="1:4">
      <c r="A943" s="114"/>
      <c r="B943" s="109"/>
      <c r="C943" s="113"/>
      <c r="D943" s="113"/>
    </row>
    <row r="944" spans="1:4">
      <c r="A944" s="114"/>
      <c r="B944" s="109"/>
      <c r="C944" s="113"/>
      <c r="D944" s="113"/>
    </row>
    <row r="945" spans="1:4">
      <c r="A945" s="114"/>
      <c r="B945" s="109"/>
      <c r="C945" s="113"/>
      <c r="D945" s="113"/>
    </row>
    <row r="946" spans="1:4">
      <c r="A946" s="114"/>
      <c r="B946" s="109"/>
      <c r="C946" s="113"/>
      <c r="D946" s="113"/>
    </row>
    <row r="947" spans="1:4">
      <c r="A947" s="114"/>
      <c r="B947" s="109"/>
      <c r="C947" s="113"/>
      <c r="D947" s="113"/>
    </row>
    <row r="948" spans="1:4">
      <c r="A948" s="114"/>
      <c r="B948" s="109"/>
      <c r="C948" s="113"/>
      <c r="D948" s="113"/>
    </row>
    <row r="949" spans="1:4">
      <c r="A949" s="114"/>
      <c r="B949" s="109"/>
      <c r="C949" s="113"/>
      <c r="D949" s="113"/>
    </row>
    <row r="950" spans="1:4">
      <c r="A950" s="114"/>
      <c r="B950" s="109"/>
      <c r="C950" s="113"/>
      <c r="D950" s="113"/>
    </row>
    <row r="951" spans="1:4">
      <c r="A951" s="114"/>
      <c r="B951" s="109"/>
      <c r="C951" s="113"/>
      <c r="D951" s="113"/>
    </row>
    <row r="952" spans="1:4">
      <c r="A952" s="114"/>
      <c r="B952" s="109"/>
      <c r="C952" s="113"/>
      <c r="D952" s="113"/>
    </row>
    <row r="953" spans="1:4">
      <c r="A953" s="114"/>
      <c r="B953" s="109"/>
      <c r="C953" s="113"/>
      <c r="D953" s="113"/>
    </row>
    <row r="954" spans="1:4">
      <c r="A954" s="114"/>
      <c r="B954" s="109"/>
      <c r="C954" s="113"/>
      <c r="D954" s="113"/>
    </row>
    <row r="955" spans="1:4">
      <c r="A955" s="114"/>
      <c r="B955" s="109"/>
      <c r="C955" s="113"/>
      <c r="D955" s="113"/>
    </row>
    <row r="956" spans="1:4">
      <c r="A956" s="114"/>
      <c r="B956" s="109"/>
      <c r="C956" s="113"/>
      <c r="D956" s="113"/>
    </row>
    <row r="957" spans="1:4">
      <c r="A957" s="114"/>
      <c r="B957" s="109"/>
      <c r="C957" s="113"/>
      <c r="D957" s="113"/>
    </row>
    <row r="958" spans="1:4">
      <c r="A958" s="114"/>
      <c r="B958" s="109"/>
      <c r="C958" s="113"/>
      <c r="D958" s="113"/>
    </row>
    <row r="959" spans="1:4">
      <c r="A959" s="114"/>
      <c r="B959" s="109"/>
      <c r="C959" s="113"/>
      <c r="D959" s="113"/>
    </row>
    <row r="960" spans="1:4">
      <c r="A960" s="114"/>
      <c r="B960" s="109"/>
      <c r="C960" s="113"/>
      <c r="D960" s="113"/>
    </row>
    <row r="961" spans="1:4">
      <c r="A961" s="114"/>
      <c r="B961" s="109"/>
      <c r="C961" s="113"/>
      <c r="D961" s="113"/>
    </row>
    <row r="962" spans="1:4">
      <c r="A962" s="114"/>
      <c r="B962" s="109"/>
      <c r="C962" s="113"/>
      <c r="D962" s="113"/>
    </row>
    <row r="963" spans="1:4">
      <c r="A963" s="114"/>
      <c r="B963" s="109"/>
      <c r="C963" s="113"/>
      <c r="D963" s="113"/>
    </row>
    <row r="964" spans="1:4">
      <c r="A964" s="114"/>
      <c r="B964" s="109"/>
      <c r="C964" s="113"/>
      <c r="D964" s="113"/>
    </row>
    <row r="965" spans="1:4">
      <c r="A965" s="114"/>
      <c r="B965" s="109"/>
      <c r="C965" s="113"/>
      <c r="D965" s="113"/>
    </row>
    <row r="966" spans="1:4">
      <c r="A966" s="114"/>
      <c r="B966" s="109"/>
      <c r="C966" s="113"/>
      <c r="D966" s="113"/>
    </row>
    <row r="967" spans="1:4">
      <c r="A967" s="114"/>
      <c r="B967" s="109"/>
      <c r="C967" s="113"/>
      <c r="D967" s="113"/>
    </row>
    <row r="968" spans="1:4">
      <c r="A968" s="114"/>
      <c r="B968" s="109"/>
      <c r="C968" s="113"/>
      <c r="D968" s="113"/>
    </row>
    <row r="969" spans="1:4">
      <c r="A969" s="114"/>
      <c r="B969" s="109"/>
      <c r="C969" s="113"/>
      <c r="D969" s="113"/>
    </row>
    <row r="970" spans="1:4">
      <c r="A970" s="114"/>
      <c r="B970" s="109"/>
      <c r="C970" s="113"/>
      <c r="D970" s="113"/>
    </row>
    <row r="971" spans="1:4">
      <c r="A971" s="114"/>
      <c r="B971" s="109"/>
      <c r="C971" s="113"/>
      <c r="D971" s="113"/>
    </row>
    <row r="972" spans="1:4">
      <c r="A972" s="114"/>
      <c r="B972" s="109"/>
      <c r="C972" s="113"/>
      <c r="D972" s="113"/>
    </row>
    <row r="973" spans="1:4">
      <c r="A973" s="114"/>
      <c r="B973" s="109"/>
      <c r="C973" s="113"/>
      <c r="D973" s="113"/>
    </row>
    <row r="974" spans="1:4">
      <c r="A974" s="114"/>
      <c r="B974" s="109"/>
      <c r="C974" s="113"/>
      <c r="D974" s="113"/>
    </row>
    <row r="975" spans="1:4">
      <c r="A975" s="114"/>
      <c r="B975" s="109"/>
      <c r="C975" s="113"/>
      <c r="D975" s="113"/>
    </row>
    <row r="976" spans="1:4">
      <c r="A976" s="114"/>
      <c r="B976" s="109"/>
      <c r="C976" s="113"/>
      <c r="D976" s="113"/>
    </row>
    <row r="977" spans="1:4">
      <c r="A977" s="114"/>
      <c r="B977" s="109"/>
      <c r="C977" s="113"/>
      <c r="D977" s="113"/>
    </row>
    <row r="978" spans="1:4">
      <c r="A978" s="114"/>
      <c r="B978" s="109"/>
      <c r="C978" s="113"/>
      <c r="D978" s="113"/>
    </row>
    <row r="979" spans="1:4">
      <c r="A979" s="114"/>
      <c r="B979" s="109"/>
      <c r="C979" s="113"/>
      <c r="D979" s="113"/>
    </row>
    <row r="980" spans="1:4">
      <c r="A980" s="114"/>
      <c r="B980" s="109"/>
      <c r="C980" s="113"/>
      <c r="D980" s="113"/>
    </row>
    <row r="981" spans="1:4">
      <c r="A981" s="114"/>
      <c r="B981" s="109"/>
      <c r="C981" s="113"/>
      <c r="D981" s="113"/>
    </row>
    <row r="982" spans="1:4">
      <c r="A982" s="114"/>
      <c r="B982" s="109"/>
      <c r="C982" s="113"/>
      <c r="D982" s="113"/>
    </row>
    <row r="983" spans="1:4">
      <c r="A983" s="114"/>
      <c r="B983" s="109"/>
      <c r="C983" s="113"/>
      <c r="D983" s="113"/>
    </row>
    <row r="984" spans="1:4">
      <c r="A984" s="114"/>
      <c r="B984" s="109"/>
      <c r="C984" s="113"/>
      <c r="D984" s="113"/>
    </row>
    <row r="985" spans="1:4">
      <c r="A985" s="114"/>
      <c r="B985" s="109"/>
      <c r="C985" s="113"/>
      <c r="D985" s="113"/>
    </row>
    <row r="986" spans="1:4">
      <c r="A986" s="114"/>
      <c r="B986" s="109"/>
      <c r="C986" s="113"/>
      <c r="D986" s="113"/>
    </row>
    <row r="987" spans="1:4">
      <c r="A987" s="114"/>
      <c r="B987" s="109"/>
      <c r="C987" s="113"/>
      <c r="D987" s="113"/>
    </row>
    <row r="988" spans="1:4">
      <c r="A988" s="114"/>
      <c r="B988" s="109"/>
      <c r="C988" s="113"/>
      <c r="D988" s="113"/>
    </row>
    <row r="989" spans="1:4">
      <c r="A989" s="114"/>
      <c r="B989" s="109"/>
      <c r="C989" s="113"/>
      <c r="D989" s="113"/>
    </row>
    <row r="990" spans="1:4">
      <c r="A990" s="114"/>
      <c r="B990" s="109"/>
      <c r="C990" s="113"/>
      <c r="D990" s="113"/>
    </row>
    <row r="991" spans="1:4">
      <c r="A991" s="114"/>
      <c r="B991" s="109"/>
      <c r="C991" s="113"/>
      <c r="D991" s="113"/>
    </row>
    <row r="992" spans="1:4">
      <c r="A992" s="114"/>
      <c r="B992" s="109"/>
      <c r="C992" s="113"/>
      <c r="D992" s="113"/>
    </row>
    <row r="993" spans="1:4">
      <c r="A993" s="114"/>
      <c r="B993" s="109"/>
      <c r="C993" s="113"/>
      <c r="D993" s="113"/>
    </row>
    <row r="994" spans="1:4">
      <c r="A994" s="114"/>
      <c r="B994" s="109"/>
      <c r="C994" s="113"/>
      <c r="D994" s="113"/>
    </row>
    <row r="995" spans="1:4">
      <c r="A995" s="114"/>
      <c r="B995" s="109"/>
      <c r="C995" s="113"/>
      <c r="D995" s="113"/>
    </row>
    <row r="996" spans="1:4">
      <c r="A996" s="114"/>
      <c r="B996" s="109"/>
      <c r="C996" s="113"/>
      <c r="D996" s="113"/>
    </row>
    <row r="997" spans="1:4">
      <c r="A997" s="114"/>
      <c r="B997" s="109"/>
      <c r="C997" s="113"/>
      <c r="D997" s="113"/>
    </row>
    <row r="998" spans="1:4">
      <c r="A998" s="114"/>
      <c r="B998" s="109"/>
      <c r="C998" s="113"/>
      <c r="D998" s="113"/>
    </row>
    <row r="999" spans="1:4">
      <c r="A999" s="114"/>
      <c r="B999" s="109"/>
      <c r="C999" s="113"/>
      <c r="D999" s="113"/>
    </row>
    <row r="1000" spans="1:4">
      <c r="A1000" s="114"/>
      <c r="B1000" s="109"/>
      <c r="C1000" s="113"/>
      <c r="D1000" s="113"/>
    </row>
    <row r="1001" spans="1:4">
      <c r="A1001" s="114"/>
      <c r="B1001" s="109"/>
      <c r="C1001" s="113"/>
      <c r="D1001" s="113"/>
    </row>
    <row r="1002" spans="1:4">
      <c r="A1002" s="114"/>
      <c r="B1002" s="109"/>
      <c r="C1002" s="113"/>
      <c r="D1002" s="113"/>
    </row>
    <row r="1003" spans="1:4">
      <c r="A1003" s="114"/>
      <c r="B1003" s="109"/>
      <c r="C1003" s="113"/>
      <c r="D1003" s="113"/>
    </row>
    <row r="1004" spans="1:4">
      <c r="A1004" s="114"/>
      <c r="B1004" s="109"/>
      <c r="C1004" s="113"/>
      <c r="D1004" s="113"/>
    </row>
    <row r="1005" spans="1:4">
      <c r="A1005" s="114"/>
      <c r="B1005" s="109"/>
      <c r="C1005" s="113"/>
      <c r="D1005" s="1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E1022"/>
  <sheetViews>
    <sheetView topLeftCell="A64" workbookViewId="0">
      <selection activeCell="D90" sqref="D90"/>
    </sheetView>
  </sheetViews>
  <sheetFormatPr defaultColWidth="17.33203125" defaultRowHeight="15" customHeight="1"/>
  <cols>
    <col min="1" max="1" width="21.88671875" customWidth="1"/>
    <col min="2" max="2" width="9.109375" customWidth="1"/>
    <col min="3" max="3" width="21.88671875" customWidth="1"/>
    <col min="4" max="4" width="28.44140625" customWidth="1"/>
    <col min="5" max="5" width="9.44140625" customWidth="1"/>
  </cols>
  <sheetData>
    <row r="1" spans="1:5">
      <c r="A1" s="115" t="s">
        <v>0</v>
      </c>
      <c r="B1" s="27" t="s">
        <v>2</v>
      </c>
      <c r="C1" s="61" t="s">
        <v>3</v>
      </c>
      <c r="D1" s="58" t="s">
        <v>4</v>
      </c>
      <c r="E1" s="100"/>
    </row>
    <row r="2" spans="1:5">
      <c r="A2" s="115">
        <v>42008</v>
      </c>
      <c r="B2" s="27">
        <v>120.18</v>
      </c>
      <c r="C2" s="65" t="s">
        <v>9</v>
      </c>
      <c r="D2" s="58" t="s">
        <v>330</v>
      </c>
    </row>
    <row r="3" spans="1:5">
      <c r="A3" s="115">
        <v>42011</v>
      </c>
      <c r="B3" s="27">
        <v>198.65</v>
      </c>
      <c r="C3" s="65" t="s">
        <v>9</v>
      </c>
      <c r="D3" s="58" t="s">
        <v>11</v>
      </c>
    </row>
    <row r="4" spans="1:5">
      <c r="A4" s="115">
        <v>42016</v>
      </c>
      <c r="B4" s="27">
        <v>38.729999999999997</v>
      </c>
      <c r="C4" s="65" t="s">
        <v>9</v>
      </c>
      <c r="D4" s="58" t="s">
        <v>331</v>
      </c>
    </row>
    <row r="5" spans="1:5">
      <c r="A5" s="115">
        <v>42030</v>
      </c>
      <c r="B5" s="27">
        <v>53.63</v>
      </c>
      <c r="C5" s="65" t="s">
        <v>9</v>
      </c>
      <c r="D5" s="58" t="s">
        <v>60</v>
      </c>
    </row>
    <row r="6" spans="1:5">
      <c r="A6" s="115">
        <v>42025</v>
      </c>
      <c r="B6" s="27">
        <v>75</v>
      </c>
      <c r="C6" s="61" t="s">
        <v>13</v>
      </c>
      <c r="D6" s="116"/>
    </row>
    <row r="7" spans="1:5">
      <c r="A7" s="115">
        <v>42020</v>
      </c>
      <c r="B7" s="27">
        <v>46.8</v>
      </c>
      <c r="C7" s="61" t="s">
        <v>61</v>
      </c>
      <c r="D7" s="58" t="s">
        <v>332</v>
      </c>
    </row>
    <row r="8" spans="1:5">
      <c r="A8" s="115">
        <v>42031</v>
      </c>
      <c r="B8" s="27">
        <v>4.78</v>
      </c>
      <c r="C8" s="61" t="s">
        <v>61</v>
      </c>
      <c r="D8" s="117" t="s">
        <v>96</v>
      </c>
    </row>
    <row r="9" spans="1:5">
      <c r="A9" s="115">
        <v>42025</v>
      </c>
      <c r="B9" s="27">
        <v>28</v>
      </c>
      <c r="C9" s="61" t="s">
        <v>18</v>
      </c>
      <c r="D9" s="58" t="s">
        <v>333</v>
      </c>
    </row>
    <row r="10" spans="1:5">
      <c r="A10" s="115">
        <v>42032</v>
      </c>
      <c r="B10" s="27">
        <v>28</v>
      </c>
      <c r="C10" s="61" t="s">
        <v>18</v>
      </c>
      <c r="D10" s="58" t="s">
        <v>302</v>
      </c>
    </row>
    <row r="11" spans="1:5">
      <c r="A11" s="115">
        <v>42034</v>
      </c>
      <c r="B11" s="27">
        <v>28</v>
      </c>
      <c r="C11" s="61" t="s">
        <v>18</v>
      </c>
      <c r="D11" s="58" t="s">
        <v>302</v>
      </c>
    </row>
    <row r="12" spans="1:5">
      <c r="A12" s="115">
        <v>42014</v>
      </c>
      <c r="B12" s="27">
        <v>4.32</v>
      </c>
      <c r="C12" s="61" t="s">
        <v>32</v>
      </c>
      <c r="D12" s="58" t="s">
        <v>334</v>
      </c>
    </row>
    <row r="13" spans="1:5">
      <c r="A13" s="115">
        <v>42014</v>
      </c>
      <c r="B13" s="27">
        <v>15</v>
      </c>
      <c r="C13" s="61" t="s">
        <v>32</v>
      </c>
      <c r="D13" s="58" t="s">
        <v>335</v>
      </c>
    </row>
    <row r="14" spans="1:5">
      <c r="A14" s="115">
        <v>42020</v>
      </c>
      <c r="B14" s="27">
        <v>18</v>
      </c>
      <c r="C14" s="61" t="s">
        <v>32</v>
      </c>
      <c r="D14" s="58" t="s">
        <v>336</v>
      </c>
    </row>
    <row r="15" spans="1:5">
      <c r="A15" s="115">
        <v>42020</v>
      </c>
      <c r="B15" s="27">
        <v>20</v>
      </c>
      <c r="C15" s="61" t="s">
        <v>32</v>
      </c>
      <c r="D15" s="58" t="s">
        <v>258</v>
      </c>
    </row>
    <row r="16" spans="1:5">
      <c r="A16" s="115">
        <v>42021</v>
      </c>
      <c r="B16" s="27">
        <v>6.48</v>
      </c>
      <c r="C16" s="61" t="s">
        <v>32</v>
      </c>
      <c r="D16" s="58" t="s">
        <v>258</v>
      </c>
    </row>
    <row r="17" spans="1:5">
      <c r="A17" s="115">
        <v>42023</v>
      </c>
      <c r="B17" s="27">
        <v>8.65</v>
      </c>
      <c r="C17" s="65" t="s">
        <v>32</v>
      </c>
      <c r="D17" s="58" t="s">
        <v>38</v>
      </c>
    </row>
    <row r="18" spans="1:5">
      <c r="A18" s="115">
        <v>42035</v>
      </c>
      <c r="B18" s="27">
        <v>1.62</v>
      </c>
      <c r="C18" s="61" t="s">
        <v>32</v>
      </c>
      <c r="D18" s="58" t="s">
        <v>33</v>
      </c>
    </row>
    <row r="19" spans="1:5">
      <c r="A19" s="115">
        <v>42006</v>
      </c>
      <c r="B19" s="27">
        <v>2.71</v>
      </c>
      <c r="C19" s="61" t="s">
        <v>307</v>
      </c>
      <c r="D19" s="58" t="s">
        <v>33</v>
      </c>
    </row>
    <row r="20" spans="1:5">
      <c r="A20" s="115">
        <v>42006</v>
      </c>
      <c r="B20" s="27">
        <v>11.97</v>
      </c>
      <c r="C20" s="61" t="s">
        <v>39</v>
      </c>
      <c r="D20" s="116"/>
    </row>
    <row r="21" spans="1:5">
      <c r="A21" s="115">
        <v>42009</v>
      </c>
      <c r="B21" s="27">
        <v>21.04</v>
      </c>
      <c r="C21" s="61" t="s">
        <v>39</v>
      </c>
      <c r="D21" s="116"/>
    </row>
    <row r="22" spans="1:5">
      <c r="A22" s="115">
        <v>42009</v>
      </c>
      <c r="B22" s="27">
        <v>6.1</v>
      </c>
      <c r="C22" s="61" t="s">
        <v>39</v>
      </c>
      <c r="D22" s="116"/>
    </row>
    <row r="23" spans="1:5">
      <c r="A23" s="115">
        <v>42010</v>
      </c>
      <c r="B23" s="27">
        <v>10.01</v>
      </c>
      <c r="C23" s="61" t="s">
        <v>39</v>
      </c>
      <c r="D23" s="58"/>
      <c r="E23" s="6"/>
    </row>
    <row r="24" spans="1:5">
      <c r="A24" s="115">
        <v>42012</v>
      </c>
      <c r="B24" s="27">
        <v>15.02</v>
      </c>
      <c r="C24" s="61" t="s">
        <v>39</v>
      </c>
      <c r="D24" s="58"/>
    </row>
    <row r="25" spans="1:5">
      <c r="A25" s="115">
        <v>42017</v>
      </c>
      <c r="B25" s="27">
        <v>20.99</v>
      </c>
      <c r="C25" s="61" t="s">
        <v>39</v>
      </c>
      <c r="D25" s="58"/>
      <c r="E25" s="6"/>
    </row>
    <row r="26" spans="1:5">
      <c r="A26" s="115">
        <v>42021</v>
      </c>
      <c r="B26" s="27">
        <v>10</v>
      </c>
      <c r="C26" s="61" t="s">
        <v>39</v>
      </c>
      <c r="D26" s="58"/>
      <c r="E26" s="6"/>
    </row>
    <row r="27" spans="1:5">
      <c r="A27" s="115">
        <v>42022</v>
      </c>
      <c r="B27" s="27">
        <v>22.76</v>
      </c>
      <c r="C27" s="61" t="s">
        <v>39</v>
      </c>
      <c r="D27" s="58"/>
      <c r="E27" s="6"/>
    </row>
    <row r="28" spans="1:5">
      <c r="A28" s="115">
        <v>42023</v>
      </c>
      <c r="B28" s="27">
        <v>39.979999999999997</v>
      </c>
      <c r="C28" s="61" t="s">
        <v>39</v>
      </c>
      <c r="D28" s="116"/>
      <c r="E28" s="6"/>
    </row>
    <row r="29" spans="1:5">
      <c r="A29" s="115">
        <v>42033</v>
      </c>
      <c r="B29" s="27">
        <v>35.68</v>
      </c>
      <c r="C29" s="61" t="s">
        <v>39</v>
      </c>
      <c r="D29" s="58"/>
      <c r="E29" s="6"/>
    </row>
    <row r="30" spans="1:5">
      <c r="A30" s="115">
        <v>42006</v>
      </c>
      <c r="B30" s="27">
        <v>1.83</v>
      </c>
      <c r="C30" s="61" t="s">
        <v>57</v>
      </c>
      <c r="D30" s="58" t="s">
        <v>185</v>
      </c>
      <c r="E30" s="6"/>
    </row>
    <row r="31" spans="1:5">
      <c r="A31" s="115">
        <v>42008</v>
      </c>
      <c r="B31" s="27">
        <v>42.03</v>
      </c>
      <c r="C31" s="61" t="s">
        <v>57</v>
      </c>
      <c r="D31" s="58" t="s">
        <v>98</v>
      </c>
      <c r="E31" s="6"/>
    </row>
    <row r="32" spans="1:5">
      <c r="A32" s="115">
        <v>42011</v>
      </c>
      <c r="B32" s="27">
        <v>219.36</v>
      </c>
      <c r="C32" s="61" t="s">
        <v>57</v>
      </c>
      <c r="D32" s="58" t="s">
        <v>58</v>
      </c>
      <c r="E32" s="6"/>
    </row>
    <row r="33" spans="1:5">
      <c r="A33" s="115">
        <v>42011</v>
      </c>
      <c r="B33" s="27">
        <v>6.73</v>
      </c>
      <c r="C33" s="61" t="s">
        <v>57</v>
      </c>
      <c r="D33" s="58" t="s">
        <v>185</v>
      </c>
      <c r="E33" s="6"/>
    </row>
    <row r="34" spans="1:5">
      <c r="A34" s="115">
        <v>42012</v>
      </c>
      <c r="B34" s="27">
        <v>14.69</v>
      </c>
      <c r="C34" s="61" t="s">
        <v>57</v>
      </c>
      <c r="D34" s="58" t="s">
        <v>58</v>
      </c>
      <c r="E34" s="6"/>
    </row>
    <row r="35" spans="1:5">
      <c r="A35" s="115">
        <v>42012</v>
      </c>
      <c r="B35" s="27">
        <v>4.32</v>
      </c>
      <c r="C35" s="61" t="s">
        <v>57</v>
      </c>
      <c r="D35" s="58"/>
      <c r="E35" s="6"/>
    </row>
    <row r="36" spans="1:5">
      <c r="A36" s="115">
        <v>42015</v>
      </c>
      <c r="B36" s="27">
        <v>3.2</v>
      </c>
      <c r="C36" s="61" t="s">
        <v>57</v>
      </c>
      <c r="D36" s="58" t="s">
        <v>337</v>
      </c>
      <c r="E36" s="6"/>
    </row>
    <row r="37" spans="1:5">
      <c r="A37" s="115">
        <v>42016</v>
      </c>
      <c r="B37" s="27">
        <v>181.73</v>
      </c>
      <c r="C37" s="61" t="s">
        <v>57</v>
      </c>
      <c r="D37" s="58" t="s">
        <v>338</v>
      </c>
      <c r="E37" s="6"/>
    </row>
    <row r="38" spans="1:5">
      <c r="A38" s="115">
        <v>42016</v>
      </c>
      <c r="B38" s="27">
        <v>2.7</v>
      </c>
      <c r="C38" s="61" t="s">
        <v>57</v>
      </c>
      <c r="D38" s="58"/>
      <c r="E38" s="6"/>
    </row>
    <row r="39" spans="1:5">
      <c r="A39" s="115">
        <v>42017</v>
      </c>
      <c r="B39" s="27">
        <v>106.19</v>
      </c>
      <c r="C39" s="61" t="s">
        <v>57</v>
      </c>
      <c r="D39" s="58" t="s">
        <v>62</v>
      </c>
      <c r="E39" s="6"/>
    </row>
    <row r="40" spans="1:5">
      <c r="A40" s="115">
        <v>42018</v>
      </c>
      <c r="B40" s="27">
        <v>9.73</v>
      </c>
      <c r="C40" s="61" t="s">
        <v>57</v>
      </c>
      <c r="D40" s="58" t="s">
        <v>339</v>
      </c>
      <c r="E40" s="6"/>
    </row>
    <row r="41" spans="1:5">
      <c r="A41" s="115">
        <v>42018</v>
      </c>
      <c r="B41" s="27">
        <v>65.900000000000006</v>
      </c>
      <c r="C41" s="61" t="s">
        <v>57</v>
      </c>
      <c r="D41" s="58" t="s">
        <v>73</v>
      </c>
      <c r="E41" s="6"/>
    </row>
    <row r="42" spans="1:5">
      <c r="A42" s="115">
        <v>42019</v>
      </c>
      <c r="B42" s="27">
        <v>53.41</v>
      </c>
      <c r="C42" s="61" t="s">
        <v>57</v>
      </c>
      <c r="D42" s="58" t="s">
        <v>58</v>
      </c>
      <c r="E42" s="6"/>
    </row>
    <row r="43" spans="1:5">
      <c r="A43" s="115">
        <v>42019</v>
      </c>
      <c r="B43" s="27">
        <v>4.32</v>
      </c>
      <c r="C43" s="61" t="s">
        <v>57</v>
      </c>
      <c r="D43" s="58"/>
      <c r="E43" s="6"/>
    </row>
    <row r="44" spans="1:5">
      <c r="A44" s="115">
        <v>42022</v>
      </c>
      <c r="B44" s="27">
        <v>4.97</v>
      </c>
      <c r="C44" s="61" t="s">
        <v>57</v>
      </c>
      <c r="D44" s="58" t="s">
        <v>340</v>
      </c>
      <c r="E44" s="6"/>
    </row>
    <row r="45" spans="1:5">
      <c r="A45" s="115">
        <v>42022</v>
      </c>
      <c r="B45" s="27">
        <v>17.84</v>
      </c>
      <c r="C45" s="61" t="s">
        <v>57</v>
      </c>
      <c r="D45" s="58" t="s">
        <v>58</v>
      </c>
      <c r="E45" s="6"/>
    </row>
    <row r="46" spans="1:5">
      <c r="A46" s="115">
        <v>42022</v>
      </c>
      <c r="B46" s="27">
        <v>27.27</v>
      </c>
      <c r="C46" s="61" t="s">
        <v>57</v>
      </c>
      <c r="D46" s="58" t="s">
        <v>58</v>
      </c>
      <c r="E46" s="6"/>
    </row>
    <row r="47" spans="1:5">
      <c r="A47" s="115">
        <v>42023</v>
      </c>
      <c r="B47" s="27">
        <v>62.21</v>
      </c>
      <c r="C47" s="61" t="s">
        <v>57</v>
      </c>
      <c r="D47" s="58" t="s">
        <v>73</v>
      </c>
      <c r="E47" s="6"/>
    </row>
    <row r="48" spans="1:5">
      <c r="A48" s="115">
        <v>42026</v>
      </c>
      <c r="B48" s="27">
        <v>9.73</v>
      </c>
      <c r="C48" s="61" t="s">
        <v>57</v>
      </c>
      <c r="D48" s="58" t="s">
        <v>339</v>
      </c>
      <c r="E48" s="6"/>
    </row>
    <row r="49" spans="1:5">
      <c r="A49" s="115">
        <v>42027</v>
      </c>
      <c r="B49" s="27">
        <v>61.77</v>
      </c>
      <c r="C49" s="61" t="s">
        <v>57</v>
      </c>
      <c r="D49" s="58" t="s">
        <v>73</v>
      </c>
      <c r="E49" s="6"/>
    </row>
    <row r="50" spans="1:5">
      <c r="A50" s="115">
        <v>42027</v>
      </c>
      <c r="B50" s="27">
        <v>10.81</v>
      </c>
      <c r="C50" s="61" t="s">
        <v>57</v>
      </c>
      <c r="D50" s="58" t="s">
        <v>341</v>
      </c>
      <c r="E50" s="6"/>
    </row>
    <row r="51" spans="1:5">
      <c r="A51" s="115">
        <v>42028</v>
      </c>
      <c r="B51" s="118">
        <f>14.48+6.47</f>
        <v>20.95</v>
      </c>
      <c r="C51" s="61" t="s">
        <v>57</v>
      </c>
      <c r="D51" s="58" t="s">
        <v>342</v>
      </c>
      <c r="E51" s="6"/>
    </row>
    <row r="52" spans="1:5">
      <c r="A52" s="115">
        <v>42030</v>
      </c>
      <c r="B52" s="27">
        <v>2.17</v>
      </c>
      <c r="C52" s="61" t="s">
        <v>57</v>
      </c>
      <c r="D52" s="58" t="s">
        <v>95</v>
      </c>
      <c r="E52" s="6"/>
    </row>
    <row r="53" spans="1:5">
      <c r="A53" s="115">
        <v>42032</v>
      </c>
      <c r="B53" s="27">
        <v>10.82</v>
      </c>
      <c r="C53" s="61" t="s">
        <v>57</v>
      </c>
      <c r="D53" s="58" t="s">
        <v>73</v>
      </c>
      <c r="E53" s="6"/>
    </row>
    <row r="54" spans="1:5">
      <c r="A54" s="115">
        <v>42033</v>
      </c>
      <c r="B54" s="27">
        <v>19.690000000000001</v>
      </c>
      <c r="C54" s="61" t="s">
        <v>57</v>
      </c>
      <c r="D54" s="58" t="s">
        <v>98</v>
      </c>
      <c r="E54" s="6"/>
    </row>
    <row r="55" spans="1:5">
      <c r="A55" s="115">
        <v>42033</v>
      </c>
      <c r="B55" s="27">
        <v>5.72</v>
      </c>
      <c r="C55" s="61" t="s">
        <v>57</v>
      </c>
      <c r="D55" s="58"/>
      <c r="E55" s="6"/>
    </row>
    <row r="56" spans="1:5">
      <c r="A56" s="115">
        <v>42034</v>
      </c>
      <c r="B56" s="27">
        <v>12.04</v>
      </c>
      <c r="C56" s="61" t="s">
        <v>57</v>
      </c>
      <c r="D56" s="58" t="s">
        <v>73</v>
      </c>
      <c r="E56" s="6"/>
    </row>
    <row r="57" spans="1:5">
      <c r="A57" s="115">
        <v>42018</v>
      </c>
      <c r="B57" s="27">
        <v>91.07</v>
      </c>
      <c r="C57" s="61" t="s">
        <v>89</v>
      </c>
      <c r="D57" s="58" t="s">
        <v>343</v>
      </c>
      <c r="E57" s="6"/>
    </row>
    <row r="58" spans="1:5">
      <c r="A58" s="115">
        <v>42027</v>
      </c>
      <c r="B58" s="27">
        <v>40.98</v>
      </c>
      <c r="C58" s="61" t="s">
        <v>89</v>
      </c>
      <c r="D58" s="58" t="s">
        <v>343</v>
      </c>
      <c r="E58" s="6"/>
    </row>
    <row r="59" spans="1:5">
      <c r="A59" s="115">
        <v>42028</v>
      </c>
      <c r="B59" s="118">
        <v>52.33</v>
      </c>
      <c r="C59" s="61" t="s">
        <v>89</v>
      </c>
      <c r="D59" s="58" t="s">
        <v>189</v>
      </c>
      <c r="E59" s="6"/>
    </row>
    <row r="60" spans="1:5">
      <c r="A60" s="115">
        <v>42009</v>
      </c>
      <c r="B60" s="27">
        <v>5.98</v>
      </c>
      <c r="C60" s="61" t="s">
        <v>91</v>
      </c>
      <c r="D60" s="119" t="s">
        <v>96</v>
      </c>
      <c r="E60" s="6"/>
    </row>
    <row r="61" spans="1:5">
      <c r="A61" s="115">
        <v>42009</v>
      </c>
      <c r="B61" s="27">
        <v>-12.99</v>
      </c>
      <c r="C61" s="61" t="s">
        <v>91</v>
      </c>
      <c r="D61" s="58" t="s">
        <v>344</v>
      </c>
      <c r="E61" s="6"/>
    </row>
    <row r="62" spans="1:5">
      <c r="A62" s="115">
        <v>42010</v>
      </c>
      <c r="B62" s="27">
        <v>16.23</v>
      </c>
      <c r="C62" s="61" t="s">
        <v>91</v>
      </c>
      <c r="D62" s="117" t="s">
        <v>96</v>
      </c>
      <c r="E62" s="6"/>
    </row>
    <row r="63" spans="1:5">
      <c r="A63" s="115">
        <v>42017</v>
      </c>
      <c r="B63" s="27">
        <v>49.8</v>
      </c>
      <c r="C63" s="61" t="s">
        <v>91</v>
      </c>
      <c r="D63" s="58" t="s">
        <v>73</v>
      </c>
      <c r="E63" s="6"/>
    </row>
    <row r="64" spans="1:5">
      <c r="A64" s="115">
        <v>42017</v>
      </c>
      <c r="B64" s="27">
        <v>28.23</v>
      </c>
      <c r="C64" s="61" t="s">
        <v>91</v>
      </c>
      <c r="D64" s="58" t="s">
        <v>345</v>
      </c>
      <c r="E64" s="6"/>
    </row>
    <row r="65" spans="1:5">
      <c r="A65" s="115">
        <v>42018</v>
      </c>
      <c r="B65" s="27">
        <f>3.24*5</f>
        <v>16.200000000000003</v>
      </c>
      <c r="C65" s="61" t="s">
        <v>91</v>
      </c>
      <c r="D65" s="58" t="s">
        <v>103</v>
      </c>
      <c r="E65" s="6"/>
    </row>
    <row r="66" spans="1:5">
      <c r="A66" s="115">
        <v>42022</v>
      </c>
      <c r="B66" s="27">
        <v>2.48</v>
      </c>
      <c r="C66" s="61" t="s">
        <v>91</v>
      </c>
      <c r="D66" s="58" t="s">
        <v>346</v>
      </c>
      <c r="E66" s="6"/>
    </row>
    <row r="67" spans="1:5">
      <c r="A67" s="115">
        <v>42024</v>
      </c>
      <c r="B67" s="57">
        <f>6.4+35.13</f>
        <v>41.53</v>
      </c>
      <c r="C67" s="120" t="s">
        <v>91</v>
      </c>
      <c r="D67" s="117" t="s">
        <v>96</v>
      </c>
      <c r="E67" s="6"/>
    </row>
    <row r="68" spans="1:5">
      <c r="A68" s="115">
        <v>42025</v>
      </c>
      <c r="B68" s="57">
        <f>158-75</f>
        <v>83</v>
      </c>
      <c r="C68" s="120" t="s">
        <v>91</v>
      </c>
      <c r="D68" s="116"/>
      <c r="E68" s="6"/>
    </row>
    <row r="69" spans="1:5">
      <c r="A69" s="115">
        <v>42006</v>
      </c>
      <c r="B69" s="27">
        <v>34.130000000000003</v>
      </c>
      <c r="C69" s="61" t="s">
        <v>105</v>
      </c>
      <c r="D69" s="58" t="s">
        <v>347</v>
      </c>
      <c r="E69" s="6"/>
    </row>
    <row r="70" spans="1:5">
      <c r="A70" s="115">
        <v>42031</v>
      </c>
      <c r="B70" s="27">
        <v>6.49</v>
      </c>
      <c r="C70" s="61" t="s">
        <v>105</v>
      </c>
      <c r="D70" s="58" t="s">
        <v>348</v>
      </c>
      <c r="E70" s="6"/>
    </row>
    <row r="71" spans="1:5">
      <c r="A71" s="115">
        <v>42033</v>
      </c>
      <c r="B71" s="27">
        <v>25</v>
      </c>
      <c r="C71" s="61" t="s">
        <v>105</v>
      </c>
      <c r="D71" s="58" t="s">
        <v>349</v>
      </c>
      <c r="E71" s="6"/>
    </row>
    <row r="72" spans="1:5">
      <c r="A72" s="115">
        <v>42006</v>
      </c>
      <c r="B72" s="27">
        <v>20</v>
      </c>
      <c r="C72" s="61" t="s">
        <v>109</v>
      </c>
      <c r="D72" s="58" t="s">
        <v>350</v>
      </c>
      <c r="E72" s="6"/>
    </row>
    <row r="73" spans="1:5">
      <c r="A73" s="115">
        <v>42011</v>
      </c>
      <c r="B73" s="27">
        <v>92</v>
      </c>
      <c r="C73" s="61" t="s">
        <v>109</v>
      </c>
      <c r="D73" s="58" t="s">
        <v>351</v>
      </c>
      <c r="E73" s="6"/>
    </row>
    <row r="74" spans="1:5">
      <c r="A74" s="115">
        <v>42016</v>
      </c>
      <c r="B74" s="27">
        <v>10</v>
      </c>
      <c r="C74" s="61" t="s">
        <v>109</v>
      </c>
      <c r="D74" s="58" t="s">
        <v>263</v>
      </c>
      <c r="E74" s="6"/>
    </row>
    <row r="75" spans="1:5">
      <c r="A75" s="115">
        <v>42020</v>
      </c>
      <c r="B75" s="27">
        <v>52.67</v>
      </c>
      <c r="C75" s="61" t="s">
        <v>109</v>
      </c>
      <c r="D75" s="58" t="s">
        <v>352</v>
      </c>
      <c r="E75" s="6"/>
    </row>
    <row r="76" spans="1:5">
      <c r="A76" s="115">
        <v>42021</v>
      </c>
      <c r="B76" s="27">
        <v>107.17</v>
      </c>
      <c r="C76" s="61" t="s">
        <v>109</v>
      </c>
      <c r="D76" s="58" t="s">
        <v>353</v>
      </c>
      <c r="E76" s="6"/>
    </row>
    <row r="77" spans="1:5">
      <c r="A77" s="115">
        <v>42021</v>
      </c>
      <c r="B77" s="27">
        <v>27.18</v>
      </c>
      <c r="C77" s="61" t="s">
        <v>109</v>
      </c>
      <c r="D77" s="58" t="s">
        <v>354</v>
      </c>
      <c r="E77" s="6"/>
    </row>
    <row r="78" spans="1:5">
      <c r="A78" s="115">
        <v>42021</v>
      </c>
      <c r="B78" s="27">
        <v>8.9</v>
      </c>
      <c r="C78" s="61" t="s">
        <v>109</v>
      </c>
      <c r="D78" s="58" t="s">
        <v>355</v>
      </c>
      <c r="E78" s="6"/>
    </row>
    <row r="79" spans="1:5">
      <c r="A79" s="115">
        <v>42022</v>
      </c>
      <c r="B79" s="27">
        <v>1.05</v>
      </c>
      <c r="C79" s="61" t="s">
        <v>109</v>
      </c>
      <c r="D79" s="58" t="s">
        <v>356</v>
      </c>
      <c r="E79" s="6"/>
    </row>
    <row r="80" spans="1:5">
      <c r="A80" s="115">
        <v>41641</v>
      </c>
      <c r="B80" s="29">
        <v>1865.43</v>
      </c>
      <c r="C80" s="65" t="s">
        <v>163</v>
      </c>
      <c r="D80" s="116"/>
      <c r="E80" s="6"/>
    </row>
    <row r="81" spans="1:5">
      <c r="A81" s="115">
        <v>42015</v>
      </c>
      <c r="B81" s="27">
        <v>197.52</v>
      </c>
      <c r="C81" s="61" t="s">
        <v>129</v>
      </c>
      <c r="D81" s="58" t="s">
        <v>130</v>
      </c>
      <c r="E81" s="6"/>
    </row>
    <row r="82" spans="1:5">
      <c r="A82" s="115">
        <v>42017</v>
      </c>
      <c r="B82" s="27">
        <v>125</v>
      </c>
      <c r="C82" s="61" t="s">
        <v>164</v>
      </c>
      <c r="D82" s="58" t="s">
        <v>357</v>
      </c>
      <c r="E82" s="6"/>
    </row>
    <row r="83" spans="1:5">
      <c r="A83" s="115">
        <v>42030</v>
      </c>
      <c r="B83" s="27">
        <v>14.88</v>
      </c>
      <c r="C83" s="61" t="s">
        <v>165</v>
      </c>
      <c r="D83" s="58" t="s">
        <v>358</v>
      </c>
      <c r="E83" s="6"/>
    </row>
    <row r="84" spans="1:5">
      <c r="A84" s="115">
        <v>42032</v>
      </c>
      <c r="B84" s="27">
        <v>110</v>
      </c>
      <c r="C84" s="61" t="s">
        <v>165</v>
      </c>
      <c r="D84" s="58" t="s">
        <v>359</v>
      </c>
      <c r="E84" s="6"/>
    </row>
    <row r="85" spans="1:5">
      <c r="A85" s="121">
        <v>43472</v>
      </c>
      <c r="B85" s="29">
        <v>916.67</v>
      </c>
      <c r="C85" s="122" t="s">
        <v>15</v>
      </c>
      <c r="D85" s="123"/>
      <c r="E85" s="6"/>
    </row>
    <row r="86" spans="1:5">
      <c r="A86" s="115">
        <v>42016</v>
      </c>
      <c r="B86" s="27">
        <v>1554.5</v>
      </c>
      <c r="C86" s="61" t="s">
        <v>360</v>
      </c>
      <c r="D86" s="123" t="s">
        <v>361</v>
      </c>
      <c r="E86" s="6"/>
    </row>
    <row r="87" spans="1:5">
      <c r="A87" s="121">
        <v>43472</v>
      </c>
      <c r="B87" s="29">
        <v>106.64</v>
      </c>
      <c r="C87" s="122" t="s">
        <v>167</v>
      </c>
      <c r="D87" s="116"/>
      <c r="E87" s="6"/>
    </row>
    <row r="88" spans="1:5">
      <c r="A88" s="124"/>
      <c r="B88" s="57"/>
      <c r="C88" s="6"/>
      <c r="D88" s="116"/>
      <c r="E88" s="6"/>
    </row>
    <row r="89" spans="1:5">
      <c r="A89" s="125"/>
      <c r="B89" s="126"/>
      <c r="C89" s="61"/>
      <c r="D89" s="58"/>
      <c r="E89" s="6"/>
    </row>
    <row r="90" spans="1:5">
      <c r="A90" s="127"/>
      <c r="B90" s="66"/>
      <c r="C90" s="57"/>
      <c r="D90" s="116"/>
      <c r="E90" s="6"/>
    </row>
    <row r="91" spans="1:5">
      <c r="A91" s="127"/>
      <c r="B91" s="66"/>
      <c r="C91" s="57"/>
      <c r="D91" s="128"/>
      <c r="E91" s="6"/>
    </row>
    <row r="92" spans="1:5">
      <c r="A92" s="115"/>
      <c r="B92" s="27"/>
      <c r="C92" s="27"/>
      <c r="D92" s="116"/>
      <c r="E92" s="6"/>
    </row>
    <row r="93" spans="1:5">
      <c r="A93" s="127"/>
      <c r="B93" s="66"/>
      <c r="C93" s="57"/>
      <c r="D93" s="116"/>
      <c r="E93" s="6"/>
    </row>
    <row r="94" spans="1:5">
      <c r="A94" s="115"/>
      <c r="B94" s="27"/>
      <c r="C94" s="57"/>
      <c r="D94" s="116"/>
      <c r="E94" s="6"/>
    </row>
    <row r="95" spans="1:5">
      <c r="A95" s="127"/>
      <c r="B95" s="66"/>
      <c r="C95" s="57"/>
      <c r="D95" s="116"/>
      <c r="E95" s="6"/>
    </row>
    <row r="96" spans="1:5">
      <c r="A96" s="127"/>
      <c r="B96" s="66"/>
      <c r="C96" s="57"/>
      <c r="D96" s="116"/>
      <c r="E96" s="6"/>
    </row>
    <row r="97" spans="1:5">
      <c r="A97" s="127"/>
      <c r="B97" s="66"/>
      <c r="C97" s="57"/>
      <c r="D97" s="128"/>
      <c r="E97" s="6"/>
    </row>
    <row r="98" spans="1:5">
      <c r="A98" s="115"/>
      <c r="B98" s="27"/>
      <c r="C98" s="57"/>
      <c r="D98" s="128"/>
      <c r="E98" s="6"/>
    </row>
    <row r="99" spans="1:5">
      <c r="A99" s="129"/>
      <c r="B99" s="66"/>
      <c r="C99" s="57"/>
      <c r="D99" s="116"/>
      <c r="E99" s="6"/>
    </row>
    <row r="100" spans="1:5">
      <c r="A100" s="127"/>
      <c r="B100" s="66"/>
      <c r="C100" s="57"/>
      <c r="D100" s="116"/>
      <c r="E100" s="6"/>
    </row>
    <row r="101" spans="1:5">
      <c r="A101" s="127"/>
      <c r="B101" s="66"/>
      <c r="C101" s="57"/>
      <c r="D101" s="128"/>
      <c r="E101" s="6"/>
    </row>
    <row r="102" spans="1:5">
      <c r="A102" s="127"/>
      <c r="B102" s="126"/>
      <c r="C102" s="57"/>
      <c r="D102" s="116"/>
      <c r="E102" s="6"/>
    </row>
    <row r="103" spans="1:5">
      <c r="A103" s="127"/>
      <c r="B103" s="66"/>
      <c r="C103" s="57"/>
      <c r="D103" s="116"/>
      <c r="E103" s="6"/>
    </row>
    <row r="104" spans="1:5">
      <c r="A104" s="127"/>
      <c r="B104" s="66"/>
      <c r="C104" s="57"/>
      <c r="D104" s="116"/>
      <c r="E104" s="6"/>
    </row>
    <row r="105" spans="1:5">
      <c r="A105" s="127"/>
      <c r="B105" s="66"/>
      <c r="C105" s="27"/>
      <c r="D105" s="128"/>
      <c r="E105" s="6"/>
    </row>
    <row r="106" spans="1:5">
      <c r="A106" s="127"/>
      <c r="B106" s="66"/>
      <c r="C106" s="27"/>
      <c r="D106" s="116"/>
      <c r="E106" s="6"/>
    </row>
    <row r="107" spans="1:5">
      <c r="A107" s="127"/>
      <c r="B107" s="66"/>
      <c r="C107" s="57"/>
      <c r="D107" s="130"/>
      <c r="E107" s="6"/>
    </row>
    <row r="108" spans="1:5">
      <c r="A108" s="131"/>
      <c r="B108" s="132"/>
      <c r="C108" s="68"/>
      <c r="D108" s="133"/>
      <c r="E108" s="6"/>
    </row>
    <row r="109" spans="1:5">
      <c r="A109" s="134"/>
      <c r="B109" s="135"/>
      <c r="C109" s="6"/>
      <c r="D109" s="116"/>
      <c r="E109" s="6"/>
    </row>
    <row r="110" spans="1:5">
      <c r="A110" s="124"/>
      <c r="B110" s="57"/>
      <c r="C110" s="6"/>
      <c r="D110" s="116"/>
      <c r="E110" s="6"/>
    </row>
    <row r="111" spans="1:5">
      <c r="A111" s="124"/>
      <c r="B111" s="57"/>
      <c r="C111" s="6"/>
      <c r="D111" s="116"/>
      <c r="E111" s="6"/>
    </row>
    <row r="112" spans="1:5">
      <c r="A112" s="124"/>
      <c r="B112" s="57"/>
      <c r="C112" s="6"/>
      <c r="D112" s="116"/>
      <c r="E112" s="6"/>
    </row>
    <row r="113" spans="1:5">
      <c r="A113" s="124"/>
      <c r="B113" s="57"/>
      <c r="C113" s="6"/>
      <c r="D113" s="116"/>
      <c r="E113" s="6"/>
    </row>
    <row r="114" spans="1:5">
      <c r="A114" s="124"/>
      <c r="B114" s="57"/>
      <c r="C114" s="6"/>
      <c r="D114" s="116"/>
      <c r="E114" s="6"/>
    </row>
    <row r="115" spans="1:5">
      <c r="A115" s="124"/>
      <c r="B115" s="57"/>
      <c r="C115" s="6"/>
      <c r="D115" s="116"/>
      <c r="E115" s="6"/>
    </row>
    <row r="116" spans="1:5">
      <c r="A116" s="124"/>
      <c r="B116" s="57"/>
      <c r="C116" s="6"/>
      <c r="D116" s="116"/>
      <c r="E116" s="6"/>
    </row>
    <row r="117" spans="1:5">
      <c r="A117" s="124"/>
      <c r="B117" s="57"/>
      <c r="C117" s="6"/>
      <c r="D117" s="116"/>
      <c r="E117" s="6"/>
    </row>
    <row r="118" spans="1:5">
      <c r="A118" s="124"/>
      <c r="B118" s="57"/>
      <c r="C118" s="6"/>
      <c r="D118" s="116"/>
      <c r="E118" s="6"/>
    </row>
    <row r="119" spans="1:5">
      <c r="A119" s="124"/>
      <c r="B119" s="57"/>
      <c r="C119" s="6"/>
      <c r="D119" s="116"/>
      <c r="E119" s="6"/>
    </row>
    <row r="120" spans="1:5">
      <c r="A120" s="124"/>
      <c r="B120" s="57"/>
      <c r="C120" s="6"/>
      <c r="D120" s="116"/>
      <c r="E120" s="6"/>
    </row>
    <row r="121" spans="1:5">
      <c r="A121" s="124"/>
      <c r="B121" s="57"/>
      <c r="C121" s="6"/>
      <c r="D121" s="116"/>
      <c r="E121" s="6"/>
    </row>
    <row r="122" spans="1:5">
      <c r="A122" s="124"/>
      <c r="B122" s="57"/>
      <c r="C122" s="6"/>
      <c r="D122" s="116"/>
      <c r="E122" s="6"/>
    </row>
    <row r="123" spans="1:5">
      <c r="A123" s="124"/>
      <c r="B123" s="57"/>
      <c r="C123" s="6"/>
      <c r="D123" s="116"/>
      <c r="E123" s="6"/>
    </row>
    <row r="124" spans="1:5">
      <c r="A124" s="124"/>
      <c r="B124" s="57"/>
      <c r="C124" s="6"/>
      <c r="D124" s="116"/>
      <c r="E124" s="6"/>
    </row>
    <row r="125" spans="1:5">
      <c r="A125" s="124"/>
      <c r="B125" s="57"/>
      <c r="C125" s="6"/>
      <c r="D125" s="116"/>
      <c r="E125" s="6"/>
    </row>
    <row r="126" spans="1:5">
      <c r="A126" s="124"/>
      <c r="B126" s="57"/>
      <c r="C126" s="6"/>
      <c r="D126" s="116"/>
      <c r="E126" s="6"/>
    </row>
    <row r="127" spans="1:5">
      <c r="A127" s="124"/>
      <c r="B127" s="57"/>
      <c r="C127" s="6"/>
      <c r="D127" s="116"/>
      <c r="E127" s="6"/>
    </row>
    <row r="128" spans="1:5">
      <c r="A128" s="124"/>
      <c r="B128" s="57"/>
      <c r="C128" s="6"/>
      <c r="D128" s="116"/>
      <c r="E128" s="6"/>
    </row>
    <row r="129" spans="1:5">
      <c r="A129" s="124"/>
      <c r="B129" s="57"/>
      <c r="C129" s="6"/>
      <c r="D129" s="116"/>
      <c r="E129" s="6"/>
    </row>
    <row r="130" spans="1:5">
      <c r="A130" s="124"/>
      <c r="B130" s="57"/>
      <c r="C130" s="6"/>
      <c r="D130" s="116"/>
      <c r="E130" s="6"/>
    </row>
    <row r="131" spans="1:5">
      <c r="A131" s="124"/>
      <c r="B131" s="57"/>
      <c r="C131" s="6"/>
      <c r="D131" s="116"/>
      <c r="E131" s="6"/>
    </row>
    <row r="132" spans="1:5">
      <c r="A132" s="124"/>
      <c r="B132" s="57"/>
      <c r="C132" s="6"/>
      <c r="D132" s="116"/>
      <c r="E132" s="6"/>
    </row>
    <row r="133" spans="1:5">
      <c r="A133" s="124"/>
      <c r="B133" s="57"/>
      <c r="C133" s="6"/>
      <c r="D133" s="116"/>
      <c r="E133" s="6"/>
    </row>
    <row r="134" spans="1:5">
      <c r="A134" s="124"/>
      <c r="B134" s="57"/>
      <c r="C134" s="6"/>
      <c r="D134" s="116"/>
      <c r="E134" s="6"/>
    </row>
    <row r="135" spans="1:5">
      <c r="A135" s="124"/>
      <c r="B135" s="57"/>
      <c r="C135" s="6"/>
      <c r="D135" s="116"/>
      <c r="E135" s="6"/>
    </row>
    <row r="136" spans="1:5">
      <c r="A136" s="124"/>
      <c r="B136" s="57"/>
      <c r="C136" s="6"/>
      <c r="D136" s="116"/>
      <c r="E136" s="6"/>
    </row>
    <row r="137" spans="1:5">
      <c r="A137" s="124"/>
      <c r="B137" s="57"/>
      <c r="C137" s="6"/>
      <c r="D137" s="116"/>
      <c r="E137" s="6"/>
    </row>
    <row r="138" spans="1:5">
      <c r="A138" s="124"/>
      <c r="B138" s="57"/>
      <c r="C138" s="6"/>
      <c r="D138" s="116"/>
      <c r="E138" s="6"/>
    </row>
    <row r="139" spans="1:5">
      <c r="A139" s="124"/>
      <c r="B139" s="57"/>
      <c r="C139" s="6"/>
      <c r="D139" s="116"/>
      <c r="E139" s="6"/>
    </row>
    <row r="140" spans="1:5">
      <c r="A140" s="124"/>
      <c r="B140" s="57"/>
      <c r="C140" s="6"/>
      <c r="D140" s="116"/>
      <c r="E140" s="6"/>
    </row>
    <row r="141" spans="1:5">
      <c r="A141" s="124"/>
      <c r="B141" s="57"/>
      <c r="C141" s="6"/>
      <c r="D141" s="116"/>
      <c r="E141" s="6"/>
    </row>
    <row r="142" spans="1:5">
      <c r="A142" s="124"/>
      <c r="B142" s="57"/>
      <c r="C142" s="6"/>
      <c r="D142" s="116"/>
      <c r="E142" s="6"/>
    </row>
    <row r="143" spans="1:5">
      <c r="A143" s="124"/>
      <c r="B143" s="57"/>
      <c r="C143" s="6"/>
      <c r="D143" s="116"/>
      <c r="E143" s="6"/>
    </row>
    <row r="144" spans="1:5">
      <c r="A144" s="124"/>
      <c r="B144" s="57"/>
      <c r="C144" s="6"/>
      <c r="D144" s="116"/>
      <c r="E144" s="6"/>
    </row>
    <row r="145" spans="1:5">
      <c r="A145" s="124"/>
      <c r="B145" s="57"/>
      <c r="C145" s="6"/>
      <c r="D145" s="116"/>
      <c r="E145" s="6"/>
    </row>
    <row r="146" spans="1:5">
      <c r="A146" s="124"/>
      <c r="B146" s="57"/>
      <c r="C146" s="6"/>
      <c r="D146" s="116"/>
      <c r="E146" s="6"/>
    </row>
    <row r="147" spans="1:5">
      <c r="A147" s="124"/>
      <c r="B147" s="57"/>
      <c r="C147" s="6"/>
      <c r="D147" s="116"/>
      <c r="E147" s="6"/>
    </row>
    <row r="148" spans="1:5">
      <c r="A148" s="124"/>
      <c r="B148" s="57"/>
      <c r="C148" s="6"/>
      <c r="D148" s="116"/>
      <c r="E148" s="6"/>
    </row>
    <row r="149" spans="1:5">
      <c r="A149" s="124"/>
      <c r="B149" s="57"/>
      <c r="C149" s="6"/>
      <c r="D149" s="116"/>
      <c r="E149" s="6"/>
    </row>
    <row r="150" spans="1:5">
      <c r="A150" s="124"/>
      <c r="B150" s="57"/>
      <c r="C150" s="6"/>
      <c r="D150" s="116"/>
      <c r="E150" s="6"/>
    </row>
    <row r="151" spans="1:5">
      <c r="A151" s="124"/>
      <c r="B151" s="57"/>
      <c r="C151" s="6"/>
      <c r="D151" s="116"/>
      <c r="E151" s="6"/>
    </row>
    <row r="152" spans="1:5">
      <c r="A152" s="124"/>
      <c r="B152" s="57"/>
      <c r="C152" s="6"/>
      <c r="D152" s="116"/>
      <c r="E152" s="6"/>
    </row>
    <row r="153" spans="1:5">
      <c r="A153" s="124"/>
      <c r="B153" s="57"/>
      <c r="C153" s="6"/>
      <c r="D153" s="116"/>
      <c r="E153" s="6"/>
    </row>
    <row r="154" spans="1:5">
      <c r="A154" s="124"/>
      <c r="B154" s="57"/>
      <c r="C154" s="6"/>
      <c r="D154" s="116"/>
      <c r="E154" s="6"/>
    </row>
    <row r="155" spans="1:5">
      <c r="A155" s="124"/>
      <c r="B155" s="57"/>
      <c r="C155" s="6"/>
      <c r="D155" s="116"/>
      <c r="E155" s="6"/>
    </row>
    <row r="156" spans="1:5">
      <c r="A156" s="124"/>
      <c r="B156" s="57"/>
      <c r="C156" s="6"/>
      <c r="D156" s="116"/>
      <c r="E156" s="6"/>
    </row>
    <row r="157" spans="1:5">
      <c r="A157" s="124"/>
      <c r="B157" s="57"/>
      <c r="C157" s="6"/>
      <c r="D157" s="116"/>
      <c r="E157" s="6"/>
    </row>
    <row r="158" spans="1:5">
      <c r="A158" s="124"/>
      <c r="B158" s="57"/>
      <c r="C158" s="6"/>
      <c r="D158" s="116"/>
      <c r="E158" s="6"/>
    </row>
    <row r="159" spans="1:5">
      <c r="A159" s="124"/>
      <c r="B159" s="57"/>
      <c r="C159" s="6"/>
      <c r="D159" s="116"/>
      <c r="E159" s="6"/>
    </row>
    <row r="160" spans="1:5">
      <c r="A160" s="124"/>
      <c r="B160" s="57"/>
      <c r="C160" s="6"/>
      <c r="D160" s="116"/>
      <c r="E160" s="6"/>
    </row>
    <row r="161" spans="1:5">
      <c r="A161" s="124"/>
      <c r="B161" s="57"/>
      <c r="C161" s="6"/>
      <c r="D161" s="116"/>
      <c r="E161" s="6"/>
    </row>
    <row r="162" spans="1:5">
      <c r="A162" s="124"/>
      <c r="B162" s="57"/>
      <c r="C162" s="6"/>
      <c r="D162" s="116"/>
      <c r="E162" s="6"/>
    </row>
    <row r="163" spans="1:5">
      <c r="A163" s="124"/>
      <c r="B163" s="57"/>
      <c r="C163" s="6"/>
      <c r="D163" s="116"/>
      <c r="E163" s="6"/>
    </row>
    <row r="164" spans="1:5">
      <c r="A164" s="124"/>
      <c r="B164" s="57"/>
      <c r="C164" s="6"/>
      <c r="D164" s="116"/>
      <c r="E164" s="6"/>
    </row>
    <row r="165" spans="1:5">
      <c r="A165" s="124"/>
      <c r="B165" s="57"/>
      <c r="C165" s="6"/>
      <c r="D165" s="116"/>
      <c r="E165" s="6"/>
    </row>
    <row r="166" spans="1:5">
      <c r="A166" s="124"/>
      <c r="B166" s="57"/>
      <c r="C166" s="6"/>
      <c r="D166" s="116"/>
      <c r="E166" s="6"/>
    </row>
    <row r="167" spans="1:5">
      <c r="A167" s="124"/>
      <c r="B167" s="57"/>
      <c r="C167" s="6"/>
      <c r="D167" s="116"/>
      <c r="E167" s="6"/>
    </row>
    <row r="168" spans="1:5">
      <c r="A168" s="124"/>
      <c r="B168" s="57"/>
      <c r="C168" s="6"/>
      <c r="D168" s="116"/>
      <c r="E168" s="6"/>
    </row>
    <row r="169" spans="1:5">
      <c r="A169" s="124"/>
      <c r="B169" s="57"/>
      <c r="C169" s="6"/>
      <c r="D169" s="116"/>
      <c r="E169" s="6"/>
    </row>
    <row r="170" spans="1:5">
      <c r="A170" s="124"/>
      <c r="B170" s="57"/>
      <c r="C170" s="6"/>
      <c r="D170" s="116"/>
      <c r="E170" s="6"/>
    </row>
    <row r="171" spans="1:5">
      <c r="A171" s="124"/>
      <c r="B171" s="57"/>
      <c r="C171" s="6"/>
      <c r="D171" s="116"/>
      <c r="E171" s="6"/>
    </row>
    <row r="172" spans="1:5">
      <c r="A172" s="124"/>
      <c r="B172" s="57"/>
      <c r="C172" s="6"/>
      <c r="D172" s="116"/>
      <c r="E172" s="6"/>
    </row>
    <row r="173" spans="1:5">
      <c r="A173" s="124"/>
      <c r="B173" s="57"/>
      <c r="C173" s="6"/>
      <c r="D173" s="116"/>
      <c r="E173" s="6"/>
    </row>
    <row r="174" spans="1:5">
      <c r="A174" s="124"/>
      <c r="B174" s="57"/>
      <c r="C174" s="6"/>
      <c r="D174" s="116"/>
      <c r="E174" s="6"/>
    </row>
    <row r="175" spans="1:5">
      <c r="A175" s="124"/>
      <c r="B175" s="57"/>
      <c r="C175" s="6"/>
      <c r="D175" s="116"/>
      <c r="E175" s="6"/>
    </row>
    <row r="176" spans="1:5">
      <c r="A176" s="124"/>
      <c r="B176" s="57"/>
      <c r="C176" s="6"/>
      <c r="D176" s="116"/>
      <c r="E176" s="6"/>
    </row>
    <row r="177" spans="1:5">
      <c r="A177" s="124"/>
      <c r="B177" s="57"/>
      <c r="C177" s="6"/>
      <c r="D177" s="116"/>
      <c r="E177" s="6"/>
    </row>
    <row r="178" spans="1:5">
      <c r="A178" s="124"/>
      <c r="B178" s="57"/>
      <c r="C178" s="6"/>
      <c r="D178" s="116"/>
      <c r="E178" s="6"/>
    </row>
    <row r="179" spans="1:5">
      <c r="A179" s="124"/>
      <c r="B179" s="57"/>
      <c r="C179" s="6"/>
      <c r="D179" s="116"/>
      <c r="E179" s="6"/>
    </row>
    <row r="180" spans="1:5">
      <c r="A180" s="124"/>
      <c r="B180" s="57"/>
      <c r="C180" s="6"/>
      <c r="D180" s="116"/>
      <c r="E180" s="6"/>
    </row>
    <row r="181" spans="1:5">
      <c r="A181" s="124"/>
      <c r="B181" s="57"/>
      <c r="C181" s="6"/>
      <c r="D181" s="116"/>
      <c r="E181" s="6"/>
    </row>
    <row r="182" spans="1:5">
      <c r="A182" s="124"/>
      <c r="B182" s="57"/>
      <c r="C182" s="6"/>
      <c r="D182" s="116"/>
      <c r="E182" s="6"/>
    </row>
    <row r="183" spans="1:5">
      <c r="A183" s="124"/>
      <c r="B183" s="57"/>
      <c r="C183" s="6"/>
      <c r="D183" s="116"/>
      <c r="E183" s="6"/>
    </row>
    <row r="184" spans="1:5">
      <c r="A184" s="124"/>
      <c r="B184" s="57"/>
      <c r="C184" s="6"/>
      <c r="D184" s="116"/>
      <c r="E184" s="6"/>
    </row>
    <row r="185" spans="1:5">
      <c r="A185" s="124"/>
      <c r="B185" s="57"/>
      <c r="C185" s="6"/>
      <c r="D185" s="116"/>
      <c r="E185" s="6"/>
    </row>
    <row r="186" spans="1:5">
      <c r="A186" s="124"/>
      <c r="B186" s="57"/>
      <c r="C186" s="6"/>
      <c r="D186" s="116"/>
      <c r="E186" s="6"/>
    </row>
    <row r="187" spans="1:5">
      <c r="A187" s="124"/>
      <c r="B187" s="57"/>
      <c r="C187" s="6"/>
      <c r="D187" s="116"/>
      <c r="E187" s="6"/>
    </row>
    <row r="188" spans="1:5">
      <c r="A188" s="124"/>
      <c r="B188" s="57"/>
      <c r="C188" s="6"/>
      <c r="D188" s="116"/>
      <c r="E188" s="6"/>
    </row>
    <row r="189" spans="1:5">
      <c r="A189" s="124"/>
      <c r="B189" s="57"/>
      <c r="C189" s="6"/>
      <c r="D189" s="116"/>
      <c r="E189" s="6"/>
    </row>
    <row r="190" spans="1:5">
      <c r="A190" s="124"/>
      <c r="B190" s="57"/>
      <c r="C190" s="6"/>
      <c r="D190" s="116"/>
      <c r="E190" s="6"/>
    </row>
    <row r="191" spans="1:5">
      <c r="A191" s="124"/>
      <c r="B191" s="57"/>
      <c r="C191" s="6"/>
      <c r="D191" s="116"/>
      <c r="E191" s="6"/>
    </row>
    <row r="192" spans="1:5">
      <c r="A192" s="124"/>
      <c r="B192" s="57"/>
      <c r="C192" s="6"/>
      <c r="D192" s="116"/>
      <c r="E192" s="6"/>
    </row>
    <row r="193" spans="1:5">
      <c r="A193" s="124"/>
      <c r="B193" s="57"/>
      <c r="C193" s="6"/>
      <c r="D193" s="116"/>
      <c r="E193" s="6"/>
    </row>
    <row r="194" spans="1:5">
      <c r="A194" s="124"/>
      <c r="B194" s="57"/>
      <c r="C194" s="6"/>
      <c r="D194" s="116"/>
      <c r="E194" s="6"/>
    </row>
    <row r="195" spans="1:5">
      <c r="A195" s="124"/>
      <c r="B195" s="57"/>
      <c r="C195" s="6"/>
      <c r="D195" s="116"/>
      <c r="E195" s="6"/>
    </row>
    <row r="196" spans="1:5">
      <c r="A196" s="124"/>
      <c r="B196" s="57"/>
      <c r="C196" s="6"/>
      <c r="D196" s="116"/>
      <c r="E196" s="6"/>
    </row>
    <row r="197" spans="1:5">
      <c r="A197" s="124"/>
      <c r="B197" s="57"/>
      <c r="C197" s="6"/>
      <c r="D197" s="116"/>
      <c r="E197" s="6"/>
    </row>
    <row r="198" spans="1:5">
      <c r="A198" s="124"/>
      <c r="B198" s="57"/>
      <c r="C198" s="6"/>
      <c r="D198" s="116"/>
      <c r="E198" s="6"/>
    </row>
    <row r="199" spans="1:5">
      <c r="A199" s="124"/>
      <c r="B199" s="57"/>
      <c r="C199" s="6"/>
      <c r="D199" s="116"/>
      <c r="E199" s="6"/>
    </row>
    <row r="200" spans="1:5">
      <c r="A200" s="124"/>
      <c r="B200" s="57"/>
      <c r="C200" s="6"/>
      <c r="D200" s="116"/>
      <c r="E200" s="6"/>
    </row>
    <row r="201" spans="1:5">
      <c r="A201" s="124"/>
      <c r="B201" s="57"/>
      <c r="C201" s="6"/>
      <c r="D201" s="116"/>
      <c r="E201" s="6"/>
    </row>
    <row r="202" spans="1:5">
      <c r="A202" s="124"/>
      <c r="B202" s="57"/>
      <c r="C202" s="6"/>
      <c r="D202" s="116"/>
      <c r="E202" s="6"/>
    </row>
    <row r="203" spans="1:5">
      <c r="A203" s="124"/>
      <c r="B203" s="57"/>
      <c r="C203" s="6"/>
      <c r="D203" s="116"/>
      <c r="E203" s="6"/>
    </row>
    <row r="204" spans="1:5">
      <c r="A204" s="124"/>
      <c r="B204" s="57"/>
      <c r="C204" s="6"/>
      <c r="D204" s="116"/>
      <c r="E204" s="6"/>
    </row>
    <row r="205" spans="1:5">
      <c r="A205" s="124"/>
      <c r="B205" s="57"/>
      <c r="C205" s="6"/>
      <c r="D205" s="116"/>
      <c r="E205" s="6"/>
    </row>
    <row r="206" spans="1:5">
      <c r="A206" s="124"/>
      <c r="B206" s="57"/>
      <c r="C206" s="6"/>
      <c r="D206" s="116"/>
      <c r="E206" s="6"/>
    </row>
    <row r="207" spans="1:5">
      <c r="A207" s="124"/>
      <c r="B207" s="57"/>
      <c r="C207" s="6"/>
      <c r="D207" s="116"/>
      <c r="E207" s="6"/>
    </row>
    <row r="208" spans="1:5">
      <c r="A208" s="124"/>
      <c r="B208" s="57"/>
      <c r="C208" s="6"/>
      <c r="D208" s="116"/>
      <c r="E208" s="6"/>
    </row>
    <row r="209" spans="1:5">
      <c r="A209" s="124"/>
      <c r="B209" s="57"/>
      <c r="C209" s="6"/>
      <c r="D209" s="116"/>
      <c r="E209" s="6"/>
    </row>
    <row r="210" spans="1:5">
      <c r="A210" s="124"/>
      <c r="B210" s="57"/>
      <c r="C210" s="6"/>
      <c r="D210" s="116"/>
      <c r="E210" s="6"/>
    </row>
    <row r="211" spans="1:5">
      <c r="A211" s="124"/>
      <c r="B211" s="57"/>
      <c r="C211" s="6"/>
      <c r="D211" s="116"/>
      <c r="E211" s="6"/>
    </row>
    <row r="212" spans="1:5">
      <c r="A212" s="124"/>
      <c r="B212" s="57"/>
      <c r="C212" s="6"/>
      <c r="D212" s="116"/>
      <c r="E212" s="6"/>
    </row>
    <row r="213" spans="1:5">
      <c r="A213" s="124"/>
      <c r="B213" s="57"/>
      <c r="C213" s="6"/>
      <c r="D213" s="116"/>
      <c r="E213" s="6"/>
    </row>
    <row r="214" spans="1:5">
      <c r="A214" s="124"/>
      <c r="B214" s="57"/>
      <c r="C214" s="6"/>
      <c r="D214" s="116"/>
      <c r="E214" s="6"/>
    </row>
    <row r="215" spans="1:5">
      <c r="A215" s="124"/>
      <c r="B215" s="57"/>
      <c r="C215" s="6"/>
      <c r="D215" s="116"/>
      <c r="E215" s="6"/>
    </row>
    <row r="216" spans="1:5">
      <c r="A216" s="124"/>
      <c r="B216" s="57"/>
      <c r="C216" s="6"/>
      <c r="D216" s="116"/>
      <c r="E216" s="6"/>
    </row>
    <row r="217" spans="1:5">
      <c r="A217" s="124"/>
      <c r="B217" s="57"/>
      <c r="C217" s="6"/>
      <c r="D217" s="116"/>
      <c r="E217" s="6"/>
    </row>
    <row r="218" spans="1:5">
      <c r="A218" s="124"/>
      <c r="B218" s="57"/>
      <c r="C218" s="6"/>
      <c r="D218" s="116"/>
      <c r="E218" s="6"/>
    </row>
    <row r="219" spans="1:5">
      <c r="A219" s="124"/>
      <c r="B219" s="57"/>
      <c r="C219" s="6"/>
      <c r="D219" s="116"/>
      <c r="E219" s="6"/>
    </row>
    <row r="220" spans="1:5">
      <c r="A220" s="124"/>
      <c r="B220" s="57"/>
      <c r="C220" s="6"/>
      <c r="D220" s="116"/>
      <c r="E220" s="6"/>
    </row>
    <row r="221" spans="1:5">
      <c r="A221" s="124"/>
      <c r="B221" s="57"/>
      <c r="C221" s="6"/>
      <c r="D221" s="116"/>
      <c r="E221" s="6"/>
    </row>
    <row r="222" spans="1:5">
      <c r="A222" s="124"/>
      <c r="B222" s="57"/>
      <c r="C222" s="6"/>
      <c r="D222" s="116"/>
      <c r="E222" s="6"/>
    </row>
    <row r="223" spans="1:5">
      <c r="A223" s="124"/>
      <c r="B223" s="57"/>
      <c r="C223" s="6"/>
      <c r="D223" s="116"/>
      <c r="E223" s="6"/>
    </row>
    <row r="224" spans="1:5">
      <c r="A224" s="124"/>
      <c r="B224" s="57"/>
      <c r="C224" s="6"/>
      <c r="D224" s="116"/>
      <c r="E224" s="6"/>
    </row>
    <row r="225" spans="1:5">
      <c r="A225" s="124"/>
      <c r="B225" s="57"/>
      <c r="C225" s="6"/>
      <c r="D225" s="116"/>
      <c r="E225" s="6"/>
    </row>
    <row r="226" spans="1:5">
      <c r="A226" s="124"/>
      <c r="B226" s="57"/>
      <c r="C226" s="6"/>
      <c r="D226" s="116"/>
      <c r="E226" s="6"/>
    </row>
    <row r="227" spans="1:5">
      <c r="A227" s="124"/>
      <c r="B227" s="57"/>
      <c r="C227" s="6"/>
      <c r="D227" s="116"/>
      <c r="E227" s="6"/>
    </row>
    <row r="228" spans="1:5">
      <c r="A228" s="124"/>
      <c r="B228" s="57"/>
      <c r="C228" s="6"/>
      <c r="D228" s="116"/>
      <c r="E228" s="6"/>
    </row>
    <row r="229" spans="1:5">
      <c r="A229" s="124"/>
      <c r="B229" s="57"/>
      <c r="C229" s="6"/>
      <c r="D229" s="116"/>
      <c r="E229" s="6"/>
    </row>
    <row r="230" spans="1:5">
      <c r="A230" s="124"/>
      <c r="B230" s="57"/>
      <c r="C230" s="6"/>
      <c r="D230" s="116"/>
      <c r="E230" s="6"/>
    </row>
    <row r="231" spans="1:5">
      <c r="A231" s="124"/>
      <c r="B231" s="57"/>
      <c r="C231" s="6"/>
      <c r="D231" s="116"/>
      <c r="E231" s="6"/>
    </row>
    <row r="232" spans="1:5">
      <c r="A232" s="124"/>
      <c r="B232" s="57"/>
      <c r="C232" s="6"/>
      <c r="D232" s="116"/>
      <c r="E232" s="6"/>
    </row>
    <row r="233" spans="1:5">
      <c r="A233" s="124"/>
      <c r="B233" s="57"/>
      <c r="C233" s="6"/>
      <c r="D233" s="116"/>
      <c r="E233" s="6"/>
    </row>
    <row r="234" spans="1:5">
      <c r="A234" s="124"/>
      <c r="B234" s="57"/>
      <c r="C234" s="6"/>
      <c r="D234" s="116"/>
      <c r="E234" s="6"/>
    </row>
    <row r="235" spans="1:5">
      <c r="A235" s="124"/>
      <c r="B235" s="57"/>
      <c r="C235" s="6"/>
      <c r="D235" s="116"/>
      <c r="E235" s="6"/>
    </row>
    <row r="236" spans="1:5">
      <c r="A236" s="124"/>
      <c r="B236" s="57"/>
      <c r="C236" s="6"/>
      <c r="D236" s="116"/>
      <c r="E236" s="6"/>
    </row>
    <row r="237" spans="1:5">
      <c r="A237" s="124"/>
      <c r="B237" s="57"/>
      <c r="C237" s="6"/>
      <c r="D237" s="116"/>
      <c r="E237" s="6"/>
    </row>
    <row r="238" spans="1:5">
      <c r="A238" s="124"/>
      <c r="B238" s="57"/>
      <c r="C238" s="6"/>
      <c r="D238" s="116"/>
      <c r="E238" s="6"/>
    </row>
    <row r="239" spans="1:5">
      <c r="A239" s="124"/>
      <c r="B239" s="57"/>
      <c r="C239" s="6"/>
      <c r="D239" s="116"/>
      <c r="E239" s="6"/>
    </row>
    <row r="240" spans="1:5">
      <c r="A240" s="124"/>
      <c r="B240" s="57"/>
      <c r="C240" s="6"/>
      <c r="D240" s="116"/>
      <c r="E240" s="6"/>
    </row>
    <row r="241" spans="1:5">
      <c r="A241" s="124"/>
      <c r="B241" s="57"/>
      <c r="C241" s="6"/>
      <c r="D241" s="116"/>
      <c r="E241" s="6"/>
    </row>
    <row r="242" spans="1:5">
      <c r="A242" s="124"/>
      <c r="B242" s="57"/>
      <c r="C242" s="6"/>
      <c r="D242" s="116"/>
      <c r="E242" s="6"/>
    </row>
    <row r="243" spans="1:5">
      <c r="A243" s="124"/>
      <c r="B243" s="57"/>
      <c r="C243" s="6"/>
      <c r="D243" s="116"/>
      <c r="E243" s="6"/>
    </row>
    <row r="244" spans="1:5">
      <c r="A244" s="124"/>
      <c r="B244" s="57"/>
      <c r="C244" s="6"/>
      <c r="D244" s="116"/>
      <c r="E244" s="6"/>
    </row>
    <row r="245" spans="1:5">
      <c r="A245" s="124"/>
      <c r="B245" s="57"/>
      <c r="C245" s="6"/>
      <c r="D245" s="116"/>
      <c r="E245" s="6"/>
    </row>
    <row r="246" spans="1:5">
      <c r="A246" s="124"/>
      <c r="B246" s="57"/>
      <c r="C246" s="6"/>
      <c r="D246" s="116"/>
      <c r="E246" s="6"/>
    </row>
    <row r="247" spans="1:5">
      <c r="A247" s="124"/>
      <c r="B247" s="57"/>
      <c r="C247" s="6"/>
      <c r="D247" s="116"/>
      <c r="E247" s="6"/>
    </row>
    <row r="248" spans="1:5">
      <c r="A248" s="124"/>
      <c r="B248" s="57"/>
      <c r="C248" s="6"/>
      <c r="D248" s="116"/>
      <c r="E248" s="6"/>
    </row>
    <row r="249" spans="1:5">
      <c r="A249" s="124"/>
      <c r="B249" s="57"/>
      <c r="C249" s="6"/>
      <c r="D249" s="116"/>
      <c r="E249" s="6"/>
    </row>
    <row r="250" spans="1:5">
      <c r="A250" s="124"/>
      <c r="B250" s="57"/>
      <c r="C250" s="6"/>
      <c r="D250" s="116"/>
      <c r="E250" s="6"/>
    </row>
    <row r="251" spans="1:5">
      <c r="A251" s="124"/>
      <c r="B251" s="57"/>
      <c r="C251" s="6"/>
      <c r="D251" s="116"/>
      <c r="E251" s="6"/>
    </row>
    <row r="252" spans="1:5">
      <c r="A252" s="124"/>
      <c r="B252" s="57"/>
      <c r="C252" s="6"/>
      <c r="D252" s="116"/>
      <c r="E252" s="6"/>
    </row>
    <row r="253" spans="1:5">
      <c r="A253" s="124"/>
      <c r="B253" s="57"/>
      <c r="C253" s="6"/>
      <c r="D253" s="116"/>
      <c r="E253" s="6"/>
    </row>
    <row r="254" spans="1:5">
      <c r="A254" s="124"/>
      <c r="B254" s="57"/>
      <c r="C254" s="6"/>
      <c r="D254" s="116"/>
      <c r="E254" s="6"/>
    </row>
    <row r="255" spans="1:5">
      <c r="A255" s="124"/>
      <c r="B255" s="57"/>
      <c r="C255" s="6"/>
      <c r="D255" s="116"/>
      <c r="E255" s="6"/>
    </row>
    <row r="256" spans="1:5">
      <c r="A256" s="124"/>
      <c r="B256" s="57"/>
      <c r="C256" s="6"/>
      <c r="D256" s="116"/>
      <c r="E256" s="6"/>
    </row>
    <row r="257" spans="1:5">
      <c r="A257" s="124"/>
      <c r="B257" s="57"/>
      <c r="C257" s="6"/>
      <c r="D257" s="116"/>
      <c r="E257" s="6"/>
    </row>
    <row r="258" spans="1:5">
      <c r="A258" s="124"/>
      <c r="B258" s="57"/>
      <c r="C258" s="6"/>
      <c r="D258" s="116"/>
      <c r="E258" s="6"/>
    </row>
    <row r="259" spans="1:5">
      <c r="A259" s="124"/>
      <c r="B259" s="57"/>
      <c r="C259" s="6"/>
      <c r="D259" s="116"/>
      <c r="E259" s="6"/>
    </row>
    <row r="260" spans="1:5">
      <c r="A260" s="124"/>
      <c r="B260" s="57"/>
      <c r="C260" s="6"/>
      <c r="D260" s="116"/>
      <c r="E260" s="6"/>
    </row>
    <row r="261" spans="1:5">
      <c r="A261" s="124"/>
      <c r="B261" s="57"/>
      <c r="C261" s="6"/>
      <c r="D261" s="116"/>
      <c r="E261" s="6"/>
    </row>
    <row r="262" spans="1:5">
      <c r="A262" s="124"/>
      <c r="B262" s="57"/>
      <c r="C262" s="6"/>
      <c r="D262" s="116"/>
      <c r="E262" s="6"/>
    </row>
    <row r="263" spans="1:5">
      <c r="A263" s="124"/>
      <c r="B263" s="57"/>
      <c r="C263" s="6"/>
      <c r="D263" s="116"/>
      <c r="E263" s="6"/>
    </row>
    <row r="264" spans="1:5">
      <c r="A264" s="124"/>
      <c r="B264" s="57"/>
      <c r="C264" s="6"/>
      <c r="D264" s="116"/>
      <c r="E264" s="6"/>
    </row>
    <row r="265" spans="1:5">
      <c r="A265" s="124"/>
      <c r="B265" s="57"/>
      <c r="C265" s="6"/>
      <c r="D265" s="116"/>
      <c r="E265" s="6"/>
    </row>
    <row r="266" spans="1:5">
      <c r="A266" s="124"/>
      <c r="B266" s="57"/>
      <c r="C266" s="6"/>
      <c r="D266" s="116"/>
      <c r="E266" s="6"/>
    </row>
    <row r="267" spans="1:5">
      <c r="A267" s="124"/>
      <c r="B267" s="57"/>
      <c r="C267" s="6"/>
      <c r="D267" s="116"/>
      <c r="E267" s="6"/>
    </row>
    <row r="268" spans="1:5">
      <c r="A268" s="124"/>
      <c r="B268" s="57"/>
      <c r="C268" s="6"/>
      <c r="D268" s="116"/>
      <c r="E268" s="6"/>
    </row>
    <row r="269" spans="1:5">
      <c r="A269" s="124"/>
      <c r="B269" s="57"/>
      <c r="C269" s="6"/>
      <c r="D269" s="116"/>
      <c r="E269" s="6"/>
    </row>
    <row r="270" spans="1:5">
      <c r="A270" s="124"/>
      <c r="B270" s="57"/>
      <c r="C270" s="6"/>
      <c r="D270" s="116"/>
      <c r="E270" s="6"/>
    </row>
    <row r="271" spans="1:5">
      <c r="A271" s="124"/>
      <c r="B271" s="57"/>
      <c r="C271" s="6"/>
      <c r="D271" s="116"/>
      <c r="E271" s="6"/>
    </row>
    <row r="272" spans="1:5">
      <c r="A272" s="124"/>
      <c r="B272" s="57"/>
      <c r="C272" s="6"/>
      <c r="D272" s="116"/>
      <c r="E272" s="6"/>
    </row>
    <row r="273" spans="1:5">
      <c r="A273" s="124"/>
      <c r="B273" s="57"/>
      <c r="C273" s="6"/>
      <c r="D273" s="116"/>
      <c r="E273" s="6"/>
    </row>
    <row r="274" spans="1:5">
      <c r="A274" s="124"/>
      <c r="B274" s="57"/>
      <c r="C274" s="6"/>
      <c r="D274" s="116"/>
      <c r="E274" s="6"/>
    </row>
    <row r="275" spans="1:5">
      <c r="A275" s="124"/>
      <c r="B275" s="57"/>
      <c r="C275" s="6"/>
      <c r="D275" s="116"/>
      <c r="E275" s="6"/>
    </row>
    <row r="276" spans="1:5">
      <c r="A276" s="124"/>
      <c r="B276" s="57"/>
      <c r="C276" s="6"/>
      <c r="D276" s="116"/>
      <c r="E276" s="6"/>
    </row>
    <row r="277" spans="1:5">
      <c r="A277" s="124"/>
      <c r="B277" s="57"/>
      <c r="C277" s="6"/>
      <c r="D277" s="116"/>
      <c r="E277" s="6"/>
    </row>
    <row r="278" spans="1:5">
      <c r="A278" s="124"/>
      <c r="B278" s="57"/>
      <c r="C278" s="6"/>
      <c r="D278" s="116"/>
      <c r="E278" s="6"/>
    </row>
    <row r="279" spans="1:5">
      <c r="A279" s="124"/>
      <c r="B279" s="57"/>
      <c r="C279" s="6"/>
      <c r="D279" s="116"/>
      <c r="E279" s="6"/>
    </row>
    <row r="280" spans="1:5">
      <c r="A280" s="124"/>
      <c r="B280" s="57"/>
      <c r="C280" s="6"/>
      <c r="D280" s="116"/>
      <c r="E280" s="6"/>
    </row>
    <row r="281" spans="1:5">
      <c r="A281" s="124"/>
      <c r="B281" s="57"/>
      <c r="C281" s="6"/>
      <c r="D281" s="116"/>
      <c r="E281" s="6"/>
    </row>
    <row r="282" spans="1:5">
      <c r="A282" s="124"/>
      <c r="B282" s="57"/>
      <c r="C282" s="6"/>
      <c r="D282" s="116"/>
      <c r="E282" s="6"/>
    </row>
    <row r="283" spans="1:5">
      <c r="A283" s="124"/>
      <c r="B283" s="57"/>
      <c r="C283" s="6"/>
      <c r="D283" s="116"/>
      <c r="E283" s="6"/>
    </row>
    <row r="284" spans="1:5">
      <c r="A284" s="124"/>
      <c r="B284" s="57"/>
      <c r="C284" s="6"/>
      <c r="D284" s="116"/>
      <c r="E284" s="6"/>
    </row>
    <row r="285" spans="1:5">
      <c r="A285" s="124"/>
      <c r="B285" s="57"/>
      <c r="C285" s="6"/>
      <c r="D285" s="116"/>
      <c r="E285" s="6"/>
    </row>
    <row r="286" spans="1:5">
      <c r="A286" s="124"/>
      <c r="B286" s="57"/>
      <c r="C286" s="6"/>
      <c r="D286" s="116"/>
      <c r="E286" s="6"/>
    </row>
    <row r="287" spans="1:5">
      <c r="A287" s="124"/>
      <c r="B287" s="57"/>
      <c r="C287" s="6"/>
      <c r="D287" s="116"/>
      <c r="E287" s="6"/>
    </row>
    <row r="288" spans="1:5">
      <c r="A288" s="124"/>
      <c r="B288" s="57"/>
      <c r="C288" s="6"/>
      <c r="D288" s="116"/>
      <c r="E288" s="6"/>
    </row>
    <row r="289" spans="1:5">
      <c r="A289" s="124"/>
      <c r="B289" s="57"/>
      <c r="C289" s="6"/>
      <c r="D289" s="116"/>
      <c r="E289" s="6"/>
    </row>
    <row r="290" spans="1:5">
      <c r="A290" s="124"/>
      <c r="B290" s="57"/>
      <c r="C290" s="6"/>
      <c r="D290" s="116"/>
      <c r="E290" s="6"/>
    </row>
    <row r="291" spans="1:5">
      <c r="A291" s="124"/>
      <c r="B291" s="57"/>
      <c r="C291" s="6"/>
      <c r="D291" s="116"/>
      <c r="E291" s="6"/>
    </row>
    <row r="292" spans="1:5">
      <c r="A292" s="124"/>
      <c r="B292" s="57"/>
      <c r="C292" s="6"/>
      <c r="D292" s="116"/>
      <c r="E292" s="6"/>
    </row>
    <row r="293" spans="1:5">
      <c r="A293" s="124"/>
      <c r="B293" s="57"/>
      <c r="C293" s="6"/>
      <c r="D293" s="116"/>
      <c r="E293" s="6"/>
    </row>
    <row r="294" spans="1:5">
      <c r="A294" s="124"/>
      <c r="B294" s="57"/>
      <c r="C294" s="6"/>
      <c r="D294" s="116"/>
      <c r="E294" s="6"/>
    </row>
    <row r="295" spans="1:5">
      <c r="A295" s="124"/>
      <c r="B295" s="57"/>
      <c r="C295" s="6"/>
      <c r="D295" s="116"/>
      <c r="E295" s="6"/>
    </row>
    <row r="296" spans="1:5">
      <c r="A296" s="124"/>
      <c r="B296" s="57"/>
      <c r="C296" s="6"/>
      <c r="D296" s="116"/>
      <c r="E296" s="6"/>
    </row>
    <row r="297" spans="1:5">
      <c r="A297" s="124"/>
      <c r="B297" s="57"/>
      <c r="C297" s="6"/>
      <c r="D297" s="116"/>
      <c r="E297" s="6"/>
    </row>
    <row r="298" spans="1:5">
      <c r="A298" s="124"/>
      <c r="B298" s="57"/>
      <c r="C298" s="6"/>
      <c r="D298" s="116"/>
      <c r="E298" s="6"/>
    </row>
    <row r="299" spans="1:5">
      <c r="A299" s="124"/>
      <c r="B299" s="57"/>
      <c r="C299" s="6"/>
      <c r="D299" s="116"/>
      <c r="E299" s="6"/>
    </row>
    <row r="300" spans="1:5">
      <c r="A300" s="124"/>
      <c r="B300" s="57"/>
      <c r="C300" s="6"/>
      <c r="D300" s="116"/>
      <c r="E300" s="6"/>
    </row>
    <row r="301" spans="1:5">
      <c r="A301" s="124"/>
      <c r="B301" s="57"/>
      <c r="C301" s="6"/>
      <c r="D301" s="116"/>
      <c r="E301" s="6"/>
    </row>
    <row r="302" spans="1:5">
      <c r="A302" s="124"/>
      <c r="B302" s="57"/>
      <c r="C302" s="6"/>
      <c r="D302" s="116"/>
      <c r="E302" s="6"/>
    </row>
    <row r="303" spans="1:5">
      <c r="A303" s="124"/>
      <c r="B303" s="57"/>
      <c r="C303" s="6"/>
      <c r="D303" s="116"/>
      <c r="E303" s="6"/>
    </row>
    <row r="304" spans="1:5">
      <c r="A304" s="124"/>
      <c r="B304" s="57"/>
      <c r="C304" s="6"/>
      <c r="D304" s="116"/>
      <c r="E304" s="6"/>
    </row>
    <row r="305" spans="1:5">
      <c r="A305" s="124"/>
      <c r="B305" s="57"/>
      <c r="C305" s="6"/>
      <c r="D305" s="116"/>
      <c r="E305" s="6"/>
    </row>
    <row r="306" spans="1:5">
      <c r="A306" s="124"/>
      <c r="B306" s="57"/>
      <c r="C306" s="6"/>
      <c r="D306" s="116"/>
      <c r="E306" s="6"/>
    </row>
    <row r="307" spans="1:5">
      <c r="A307" s="124"/>
      <c r="B307" s="57"/>
      <c r="C307" s="6"/>
      <c r="D307" s="116"/>
      <c r="E307" s="6"/>
    </row>
    <row r="308" spans="1:5">
      <c r="A308" s="124"/>
      <c r="B308" s="57"/>
      <c r="C308" s="6"/>
      <c r="D308" s="116"/>
      <c r="E308" s="6"/>
    </row>
    <row r="309" spans="1:5">
      <c r="A309" s="124"/>
      <c r="B309" s="57"/>
      <c r="C309" s="6"/>
      <c r="D309" s="116"/>
      <c r="E309" s="6"/>
    </row>
    <row r="310" spans="1:5">
      <c r="A310" s="124"/>
      <c r="B310" s="57"/>
      <c r="C310" s="6"/>
      <c r="D310" s="116"/>
      <c r="E310" s="6"/>
    </row>
    <row r="311" spans="1:5">
      <c r="A311" s="124"/>
      <c r="B311" s="57"/>
      <c r="C311" s="6"/>
      <c r="D311" s="116"/>
      <c r="E311" s="6"/>
    </row>
    <row r="312" spans="1:5">
      <c r="A312" s="124"/>
      <c r="B312" s="57"/>
      <c r="C312" s="6"/>
      <c r="D312" s="116"/>
      <c r="E312" s="6"/>
    </row>
    <row r="313" spans="1:5">
      <c r="A313" s="124"/>
      <c r="B313" s="57"/>
      <c r="C313" s="6"/>
      <c r="D313" s="116"/>
      <c r="E313" s="6"/>
    </row>
    <row r="314" spans="1:5">
      <c r="A314" s="124"/>
      <c r="B314" s="57"/>
      <c r="C314" s="6"/>
      <c r="D314" s="116"/>
      <c r="E314" s="6"/>
    </row>
    <row r="315" spans="1:5">
      <c r="A315" s="124"/>
      <c r="B315" s="57"/>
      <c r="C315" s="6"/>
      <c r="D315" s="116"/>
      <c r="E315" s="6"/>
    </row>
    <row r="316" spans="1:5">
      <c r="A316" s="124"/>
      <c r="B316" s="57"/>
      <c r="C316" s="6"/>
      <c r="D316" s="116"/>
      <c r="E316" s="6"/>
    </row>
    <row r="317" spans="1:5">
      <c r="A317" s="124"/>
      <c r="B317" s="57"/>
      <c r="C317" s="6"/>
      <c r="D317" s="116"/>
      <c r="E317" s="6"/>
    </row>
    <row r="318" spans="1:5">
      <c r="A318" s="124"/>
      <c r="B318" s="57"/>
      <c r="C318" s="6"/>
      <c r="D318" s="116"/>
      <c r="E318" s="6"/>
    </row>
    <row r="319" spans="1:5">
      <c r="A319" s="124"/>
      <c r="B319" s="57"/>
      <c r="C319" s="6"/>
      <c r="D319" s="116"/>
      <c r="E319" s="6"/>
    </row>
    <row r="320" spans="1:5">
      <c r="A320" s="124"/>
      <c r="B320" s="57"/>
      <c r="C320" s="6"/>
      <c r="D320" s="116"/>
      <c r="E320" s="6"/>
    </row>
    <row r="321" spans="1:5">
      <c r="A321" s="124"/>
      <c r="B321" s="57"/>
      <c r="C321" s="6"/>
      <c r="D321" s="116"/>
      <c r="E321" s="6"/>
    </row>
    <row r="322" spans="1:5">
      <c r="A322" s="124"/>
      <c r="B322" s="57"/>
      <c r="C322" s="6"/>
      <c r="D322" s="116"/>
      <c r="E322" s="6"/>
    </row>
    <row r="323" spans="1:5">
      <c r="A323" s="124"/>
      <c r="B323" s="57"/>
      <c r="C323" s="6"/>
      <c r="D323" s="116"/>
      <c r="E323" s="6"/>
    </row>
    <row r="324" spans="1:5">
      <c r="A324" s="124"/>
      <c r="B324" s="57"/>
      <c r="C324" s="6"/>
      <c r="D324" s="116"/>
      <c r="E324" s="6"/>
    </row>
    <row r="325" spans="1:5">
      <c r="A325" s="124"/>
      <c r="B325" s="57"/>
      <c r="C325" s="6"/>
      <c r="D325" s="116"/>
      <c r="E325" s="6"/>
    </row>
    <row r="326" spans="1:5">
      <c r="A326" s="124"/>
      <c r="B326" s="57"/>
      <c r="C326" s="6"/>
      <c r="D326" s="116"/>
      <c r="E326" s="6"/>
    </row>
    <row r="327" spans="1:5">
      <c r="A327" s="124"/>
      <c r="B327" s="57"/>
      <c r="C327" s="6"/>
      <c r="D327" s="116"/>
      <c r="E327" s="6"/>
    </row>
    <row r="328" spans="1:5">
      <c r="A328" s="124"/>
      <c r="B328" s="57"/>
      <c r="C328" s="6"/>
      <c r="D328" s="116"/>
      <c r="E328" s="6"/>
    </row>
    <row r="329" spans="1:5">
      <c r="A329" s="124"/>
      <c r="B329" s="57"/>
      <c r="C329" s="6"/>
      <c r="D329" s="116"/>
      <c r="E329" s="6"/>
    </row>
    <row r="330" spans="1:5">
      <c r="A330" s="124"/>
      <c r="B330" s="57"/>
      <c r="C330" s="6"/>
      <c r="D330" s="116"/>
      <c r="E330" s="6"/>
    </row>
    <row r="331" spans="1:5">
      <c r="A331" s="124"/>
      <c r="B331" s="57"/>
      <c r="C331" s="6"/>
      <c r="D331" s="116"/>
      <c r="E331" s="6"/>
    </row>
    <row r="332" spans="1:5">
      <c r="A332" s="124"/>
      <c r="B332" s="57"/>
      <c r="C332" s="6"/>
      <c r="D332" s="116"/>
      <c r="E332" s="6"/>
    </row>
    <row r="333" spans="1:5">
      <c r="A333" s="124"/>
      <c r="B333" s="57"/>
      <c r="C333" s="6"/>
      <c r="D333" s="116"/>
      <c r="E333" s="6"/>
    </row>
    <row r="334" spans="1:5">
      <c r="A334" s="124"/>
      <c r="B334" s="57"/>
      <c r="C334" s="6"/>
      <c r="D334" s="116"/>
      <c r="E334" s="6"/>
    </row>
    <row r="335" spans="1:5">
      <c r="A335" s="124"/>
      <c r="B335" s="57"/>
      <c r="C335" s="6"/>
      <c r="D335" s="116"/>
      <c r="E335" s="6"/>
    </row>
    <row r="336" spans="1:5">
      <c r="A336" s="124"/>
      <c r="B336" s="57"/>
      <c r="C336" s="6"/>
      <c r="D336" s="116"/>
      <c r="E336" s="6"/>
    </row>
    <row r="337" spans="1:5">
      <c r="A337" s="124"/>
      <c r="B337" s="57"/>
      <c r="C337" s="6"/>
      <c r="D337" s="116"/>
      <c r="E337" s="6"/>
    </row>
    <row r="338" spans="1:5">
      <c r="A338" s="124"/>
      <c r="B338" s="57"/>
      <c r="C338" s="6"/>
      <c r="D338" s="116"/>
      <c r="E338" s="6"/>
    </row>
    <row r="339" spans="1:5">
      <c r="A339" s="124"/>
      <c r="B339" s="57"/>
      <c r="C339" s="6"/>
      <c r="D339" s="116"/>
      <c r="E339" s="6"/>
    </row>
    <row r="340" spans="1:5">
      <c r="A340" s="124"/>
      <c r="B340" s="57"/>
      <c r="C340" s="6"/>
      <c r="D340" s="116"/>
      <c r="E340" s="6"/>
    </row>
    <row r="341" spans="1:5">
      <c r="A341" s="124"/>
      <c r="B341" s="57"/>
      <c r="C341" s="6"/>
      <c r="D341" s="116"/>
      <c r="E341" s="6"/>
    </row>
    <row r="342" spans="1:5">
      <c r="A342" s="124"/>
      <c r="B342" s="57"/>
      <c r="C342" s="6"/>
      <c r="D342" s="116"/>
      <c r="E342" s="6"/>
    </row>
    <row r="343" spans="1:5">
      <c r="A343" s="124"/>
      <c r="B343" s="57"/>
      <c r="C343" s="6"/>
      <c r="D343" s="116"/>
      <c r="E343" s="6"/>
    </row>
    <row r="344" spans="1:5">
      <c r="A344" s="124"/>
      <c r="B344" s="57"/>
      <c r="C344" s="6"/>
      <c r="D344" s="116"/>
      <c r="E344" s="6"/>
    </row>
    <row r="345" spans="1:5">
      <c r="A345" s="124"/>
      <c r="B345" s="57"/>
      <c r="C345" s="6"/>
      <c r="D345" s="116"/>
      <c r="E345" s="6"/>
    </row>
    <row r="346" spans="1:5">
      <c r="A346" s="124"/>
      <c r="B346" s="57"/>
      <c r="C346" s="6"/>
      <c r="D346" s="116"/>
      <c r="E346" s="6"/>
    </row>
    <row r="347" spans="1:5">
      <c r="A347" s="124"/>
      <c r="B347" s="57"/>
      <c r="C347" s="6"/>
      <c r="D347" s="116"/>
      <c r="E347" s="6"/>
    </row>
    <row r="348" spans="1:5">
      <c r="A348" s="124"/>
      <c r="B348" s="57"/>
      <c r="C348" s="6"/>
      <c r="D348" s="116"/>
      <c r="E348" s="6"/>
    </row>
    <row r="349" spans="1:5">
      <c r="A349" s="124"/>
      <c r="B349" s="57"/>
      <c r="C349" s="6"/>
      <c r="D349" s="116"/>
      <c r="E349" s="6"/>
    </row>
    <row r="350" spans="1:5">
      <c r="A350" s="124"/>
      <c r="B350" s="57"/>
      <c r="C350" s="6"/>
      <c r="D350" s="116"/>
      <c r="E350" s="6"/>
    </row>
    <row r="351" spans="1:5">
      <c r="A351" s="124"/>
      <c r="B351" s="57"/>
      <c r="C351" s="6"/>
      <c r="D351" s="116"/>
      <c r="E351" s="6"/>
    </row>
    <row r="352" spans="1:5">
      <c r="A352" s="124"/>
      <c r="B352" s="57"/>
      <c r="C352" s="6"/>
      <c r="D352" s="116"/>
      <c r="E352" s="6"/>
    </row>
    <row r="353" spans="1:5">
      <c r="A353" s="124"/>
      <c r="B353" s="57"/>
      <c r="C353" s="6"/>
      <c r="D353" s="116"/>
      <c r="E353" s="6"/>
    </row>
    <row r="354" spans="1:5">
      <c r="A354" s="124"/>
      <c r="B354" s="57"/>
      <c r="C354" s="6"/>
      <c r="D354" s="116"/>
      <c r="E354" s="6"/>
    </row>
    <row r="355" spans="1:5">
      <c r="A355" s="124"/>
      <c r="B355" s="57"/>
      <c r="C355" s="6"/>
      <c r="D355" s="116"/>
      <c r="E355" s="6"/>
    </row>
    <row r="356" spans="1:5">
      <c r="A356" s="124"/>
      <c r="B356" s="57"/>
      <c r="C356" s="6"/>
      <c r="D356" s="116"/>
      <c r="E356" s="6"/>
    </row>
    <row r="357" spans="1:5">
      <c r="A357" s="124"/>
      <c r="B357" s="57"/>
      <c r="C357" s="6"/>
      <c r="D357" s="116"/>
      <c r="E357" s="6"/>
    </row>
    <row r="358" spans="1:5">
      <c r="A358" s="124"/>
      <c r="B358" s="57"/>
      <c r="C358" s="6"/>
      <c r="D358" s="116"/>
      <c r="E358" s="6"/>
    </row>
    <row r="359" spans="1:5">
      <c r="A359" s="124"/>
      <c r="B359" s="57"/>
      <c r="C359" s="6"/>
      <c r="D359" s="116"/>
      <c r="E359" s="6"/>
    </row>
    <row r="360" spans="1:5">
      <c r="A360" s="124"/>
      <c r="B360" s="57"/>
      <c r="C360" s="6"/>
      <c r="D360" s="116"/>
      <c r="E360" s="6"/>
    </row>
    <row r="361" spans="1:5">
      <c r="A361" s="124"/>
      <c r="B361" s="57"/>
      <c r="C361" s="6"/>
      <c r="D361" s="116"/>
      <c r="E361" s="6"/>
    </row>
    <row r="362" spans="1:5">
      <c r="A362" s="124"/>
      <c r="B362" s="57"/>
      <c r="C362" s="6"/>
      <c r="D362" s="116"/>
      <c r="E362" s="6"/>
    </row>
    <row r="363" spans="1:5">
      <c r="A363" s="124"/>
      <c r="B363" s="57"/>
      <c r="C363" s="6"/>
      <c r="D363" s="116"/>
      <c r="E363" s="6"/>
    </row>
    <row r="364" spans="1:5">
      <c r="A364" s="124"/>
      <c r="B364" s="57"/>
      <c r="C364" s="6"/>
      <c r="D364" s="116"/>
      <c r="E364" s="6"/>
    </row>
    <row r="365" spans="1:5">
      <c r="A365" s="124"/>
      <c r="B365" s="57"/>
      <c r="C365" s="6"/>
      <c r="D365" s="116"/>
      <c r="E365" s="6"/>
    </row>
    <row r="366" spans="1:5">
      <c r="A366" s="124"/>
      <c r="B366" s="57"/>
      <c r="C366" s="6"/>
      <c r="D366" s="116"/>
      <c r="E366" s="6"/>
    </row>
    <row r="367" spans="1:5">
      <c r="A367" s="124"/>
      <c r="B367" s="57"/>
      <c r="C367" s="6"/>
      <c r="D367" s="116"/>
      <c r="E367" s="6"/>
    </row>
    <row r="368" spans="1:5">
      <c r="A368" s="124"/>
      <c r="B368" s="57"/>
      <c r="C368" s="6"/>
      <c r="D368" s="116"/>
      <c r="E368" s="6"/>
    </row>
    <row r="369" spans="1:5">
      <c r="A369" s="124"/>
      <c r="B369" s="57"/>
      <c r="C369" s="6"/>
      <c r="D369" s="116"/>
      <c r="E369" s="6"/>
    </row>
    <row r="370" spans="1:5">
      <c r="A370" s="124"/>
      <c r="B370" s="57"/>
      <c r="C370" s="6"/>
      <c r="D370" s="116"/>
      <c r="E370" s="6"/>
    </row>
    <row r="371" spans="1:5">
      <c r="A371" s="124"/>
      <c r="B371" s="57"/>
      <c r="C371" s="6"/>
      <c r="D371" s="116"/>
      <c r="E371" s="6"/>
    </row>
    <row r="372" spans="1:5">
      <c r="A372" s="124"/>
      <c r="B372" s="57"/>
      <c r="C372" s="6"/>
      <c r="D372" s="116"/>
      <c r="E372" s="6"/>
    </row>
    <row r="373" spans="1:5">
      <c r="A373" s="124"/>
      <c r="B373" s="57"/>
      <c r="C373" s="6"/>
      <c r="D373" s="116"/>
      <c r="E373" s="6"/>
    </row>
    <row r="374" spans="1:5">
      <c r="A374" s="124"/>
      <c r="B374" s="57"/>
      <c r="C374" s="6"/>
      <c r="D374" s="116"/>
      <c r="E374" s="6"/>
    </row>
    <row r="375" spans="1:5">
      <c r="A375" s="124"/>
      <c r="B375" s="57"/>
      <c r="C375" s="6"/>
      <c r="D375" s="116"/>
      <c r="E375" s="6"/>
    </row>
    <row r="376" spans="1:5">
      <c r="A376" s="124"/>
      <c r="B376" s="57"/>
      <c r="C376" s="6"/>
      <c r="D376" s="116"/>
      <c r="E376" s="6"/>
    </row>
    <row r="377" spans="1:5">
      <c r="A377" s="124"/>
      <c r="B377" s="57"/>
      <c r="C377" s="6"/>
      <c r="D377" s="116"/>
      <c r="E377" s="6"/>
    </row>
    <row r="378" spans="1:5">
      <c r="A378" s="124"/>
      <c r="B378" s="57"/>
      <c r="C378" s="6"/>
      <c r="D378" s="116"/>
      <c r="E378" s="6"/>
    </row>
    <row r="379" spans="1:5">
      <c r="A379" s="124"/>
      <c r="B379" s="57"/>
      <c r="C379" s="6"/>
      <c r="D379" s="116"/>
      <c r="E379" s="6"/>
    </row>
    <row r="380" spans="1:5">
      <c r="A380" s="124"/>
      <c r="B380" s="57"/>
      <c r="C380" s="6"/>
      <c r="D380" s="116"/>
      <c r="E380" s="6"/>
    </row>
    <row r="381" spans="1:5">
      <c r="A381" s="124"/>
      <c r="B381" s="57"/>
      <c r="C381" s="6"/>
      <c r="D381" s="116"/>
      <c r="E381" s="6"/>
    </row>
    <row r="382" spans="1:5">
      <c r="A382" s="124"/>
      <c r="B382" s="57"/>
      <c r="C382" s="6"/>
      <c r="D382" s="116"/>
      <c r="E382" s="6"/>
    </row>
    <row r="383" spans="1:5">
      <c r="A383" s="124"/>
      <c r="B383" s="57"/>
      <c r="C383" s="6"/>
      <c r="D383" s="116"/>
      <c r="E383" s="6"/>
    </row>
    <row r="384" spans="1:5">
      <c r="A384" s="124"/>
      <c r="B384" s="57"/>
      <c r="C384" s="6"/>
      <c r="D384" s="116"/>
      <c r="E384" s="6"/>
    </row>
    <row r="385" spans="1:5">
      <c r="A385" s="124"/>
      <c r="B385" s="57"/>
      <c r="C385" s="6"/>
      <c r="D385" s="116"/>
      <c r="E385" s="6"/>
    </row>
    <row r="386" spans="1:5">
      <c r="A386" s="124"/>
      <c r="B386" s="57"/>
      <c r="C386" s="6"/>
      <c r="D386" s="116"/>
      <c r="E386" s="6"/>
    </row>
    <row r="387" spans="1:5">
      <c r="A387" s="124"/>
      <c r="B387" s="57"/>
      <c r="C387" s="6"/>
      <c r="D387" s="116"/>
      <c r="E387" s="6"/>
    </row>
    <row r="388" spans="1:5">
      <c r="A388" s="124"/>
      <c r="B388" s="57"/>
      <c r="C388" s="6"/>
      <c r="D388" s="116"/>
      <c r="E388" s="6"/>
    </row>
    <row r="389" spans="1:5">
      <c r="A389" s="124"/>
      <c r="B389" s="57"/>
      <c r="C389" s="6"/>
      <c r="D389" s="116"/>
      <c r="E389" s="6"/>
    </row>
    <row r="390" spans="1:5">
      <c r="A390" s="124"/>
      <c r="B390" s="57"/>
      <c r="C390" s="6"/>
      <c r="D390" s="116"/>
      <c r="E390" s="6"/>
    </row>
    <row r="391" spans="1:5">
      <c r="A391" s="124"/>
      <c r="B391" s="57"/>
      <c r="C391" s="6"/>
      <c r="D391" s="116"/>
      <c r="E391" s="6"/>
    </row>
    <row r="392" spans="1:5">
      <c r="A392" s="124"/>
      <c r="B392" s="57"/>
      <c r="C392" s="6"/>
      <c r="D392" s="116"/>
      <c r="E392" s="6"/>
    </row>
    <row r="393" spans="1:5">
      <c r="A393" s="124"/>
      <c r="B393" s="57"/>
      <c r="C393" s="6"/>
      <c r="D393" s="116"/>
      <c r="E393" s="6"/>
    </row>
    <row r="394" spans="1:5">
      <c r="A394" s="124"/>
      <c r="B394" s="57"/>
      <c r="C394" s="6"/>
      <c r="D394" s="116"/>
      <c r="E394" s="6"/>
    </row>
    <row r="395" spans="1:5">
      <c r="A395" s="124"/>
      <c r="B395" s="57"/>
      <c r="C395" s="6"/>
      <c r="D395" s="116"/>
      <c r="E395" s="6"/>
    </row>
    <row r="396" spans="1:5">
      <c r="A396" s="124"/>
      <c r="B396" s="57"/>
      <c r="C396" s="6"/>
      <c r="D396" s="116"/>
      <c r="E396" s="6"/>
    </row>
    <row r="397" spans="1:5">
      <c r="A397" s="124"/>
      <c r="B397" s="57"/>
      <c r="C397" s="6"/>
      <c r="D397" s="116"/>
      <c r="E397" s="6"/>
    </row>
    <row r="398" spans="1:5">
      <c r="A398" s="124"/>
      <c r="B398" s="57"/>
      <c r="C398" s="6"/>
      <c r="D398" s="116"/>
      <c r="E398" s="6"/>
    </row>
    <row r="399" spans="1:5">
      <c r="A399" s="124"/>
      <c r="B399" s="57"/>
      <c r="C399" s="6"/>
      <c r="D399" s="116"/>
      <c r="E399" s="6"/>
    </row>
    <row r="400" spans="1:5">
      <c r="A400" s="124"/>
      <c r="B400" s="57"/>
      <c r="C400" s="6"/>
      <c r="D400" s="116"/>
      <c r="E400" s="6"/>
    </row>
    <row r="401" spans="1:5">
      <c r="A401" s="124"/>
      <c r="B401" s="57"/>
      <c r="C401" s="6"/>
      <c r="D401" s="116"/>
      <c r="E401" s="6"/>
    </row>
    <row r="402" spans="1:5">
      <c r="A402" s="124"/>
      <c r="B402" s="57"/>
      <c r="C402" s="6"/>
      <c r="D402" s="116"/>
      <c r="E402" s="6"/>
    </row>
    <row r="403" spans="1:5">
      <c r="A403" s="124"/>
      <c r="B403" s="57"/>
      <c r="C403" s="6"/>
      <c r="D403" s="116"/>
      <c r="E403" s="6"/>
    </row>
    <row r="404" spans="1:5">
      <c r="A404" s="124"/>
      <c r="B404" s="57"/>
      <c r="C404" s="6"/>
      <c r="D404" s="116"/>
      <c r="E404" s="6"/>
    </row>
    <row r="405" spans="1:5">
      <c r="A405" s="124"/>
      <c r="B405" s="57"/>
      <c r="C405" s="6"/>
      <c r="D405" s="116"/>
      <c r="E405" s="6"/>
    </row>
    <row r="406" spans="1:5">
      <c r="A406" s="124"/>
      <c r="B406" s="57"/>
      <c r="C406" s="6"/>
      <c r="D406" s="116"/>
      <c r="E406" s="6"/>
    </row>
    <row r="407" spans="1:5">
      <c r="A407" s="124"/>
      <c r="B407" s="57"/>
      <c r="C407" s="6"/>
      <c r="D407" s="116"/>
      <c r="E407" s="6"/>
    </row>
    <row r="408" spans="1:5">
      <c r="A408" s="124"/>
      <c r="B408" s="57"/>
      <c r="C408" s="6"/>
      <c r="D408" s="116"/>
      <c r="E408" s="6"/>
    </row>
    <row r="409" spans="1:5">
      <c r="A409" s="124"/>
      <c r="B409" s="57"/>
      <c r="C409" s="6"/>
      <c r="D409" s="116"/>
      <c r="E409" s="6"/>
    </row>
    <row r="410" spans="1:5">
      <c r="A410" s="124"/>
      <c r="B410" s="57"/>
      <c r="C410" s="6"/>
      <c r="D410" s="116"/>
      <c r="E410" s="6"/>
    </row>
    <row r="411" spans="1:5">
      <c r="A411" s="124"/>
      <c r="B411" s="57"/>
      <c r="C411" s="6"/>
      <c r="D411" s="116"/>
      <c r="E411" s="6"/>
    </row>
    <row r="412" spans="1:5">
      <c r="A412" s="124"/>
      <c r="B412" s="57"/>
      <c r="C412" s="6"/>
      <c r="D412" s="116"/>
      <c r="E412" s="6"/>
    </row>
    <row r="413" spans="1:5">
      <c r="A413" s="124"/>
      <c r="B413" s="57"/>
      <c r="C413" s="6"/>
      <c r="D413" s="116"/>
      <c r="E413" s="6"/>
    </row>
    <row r="414" spans="1:5">
      <c r="A414" s="124"/>
      <c r="B414" s="57"/>
      <c r="C414" s="6"/>
      <c r="D414" s="116"/>
      <c r="E414" s="6"/>
    </row>
    <row r="415" spans="1:5">
      <c r="A415" s="124"/>
      <c r="B415" s="57"/>
      <c r="C415" s="6"/>
      <c r="D415" s="116"/>
      <c r="E415" s="6"/>
    </row>
    <row r="416" spans="1:5">
      <c r="A416" s="124"/>
      <c r="B416" s="57"/>
      <c r="C416" s="6"/>
      <c r="D416" s="116"/>
      <c r="E416" s="6"/>
    </row>
    <row r="417" spans="1:5">
      <c r="A417" s="124"/>
      <c r="B417" s="57"/>
      <c r="C417" s="6"/>
      <c r="D417" s="116"/>
      <c r="E417" s="6"/>
    </row>
    <row r="418" spans="1:5">
      <c r="A418" s="124"/>
      <c r="B418" s="57"/>
      <c r="C418" s="6"/>
      <c r="D418" s="116"/>
      <c r="E418" s="6"/>
    </row>
    <row r="419" spans="1:5">
      <c r="A419" s="124"/>
      <c r="B419" s="57"/>
      <c r="C419" s="6"/>
      <c r="D419" s="116"/>
      <c r="E419" s="6"/>
    </row>
    <row r="420" spans="1:5">
      <c r="A420" s="124"/>
      <c r="B420" s="57"/>
      <c r="C420" s="6"/>
      <c r="D420" s="116"/>
      <c r="E420" s="6"/>
    </row>
    <row r="421" spans="1:5">
      <c r="A421" s="124"/>
      <c r="B421" s="57"/>
      <c r="C421" s="6"/>
      <c r="D421" s="116"/>
      <c r="E421" s="6"/>
    </row>
    <row r="422" spans="1:5">
      <c r="A422" s="124"/>
      <c r="B422" s="57"/>
      <c r="C422" s="6"/>
      <c r="D422" s="116"/>
      <c r="E422" s="6"/>
    </row>
    <row r="423" spans="1:5">
      <c r="A423" s="124"/>
      <c r="B423" s="57"/>
      <c r="C423" s="6"/>
      <c r="D423" s="116"/>
      <c r="E423" s="6"/>
    </row>
    <row r="424" spans="1:5">
      <c r="A424" s="124"/>
      <c r="B424" s="57"/>
      <c r="C424" s="6"/>
      <c r="D424" s="116"/>
      <c r="E424" s="6"/>
    </row>
    <row r="425" spans="1:5">
      <c r="A425" s="124"/>
      <c r="B425" s="57"/>
      <c r="C425" s="6"/>
      <c r="D425" s="116"/>
      <c r="E425" s="6"/>
    </row>
    <row r="426" spans="1:5">
      <c r="A426" s="124"/>
      <c r="B426" s="57"/>
      <c r="C426" s="6"/>
      <c r="D426" s="116"/>
      <c r="E426" s="6"/>
    </row>
    <row r="427" spans="1:5">
      <c r="A427" s="124"/>
      <c r="B427" s="57"/>
      <c r="C427" s="6"/>
      <c r="D427" s="116"/>
      <c r="E427" s="6"/>
    </row>
    <row r="428" spans="1:5">
      <c r="A428" s="124"/>
      <c r="B428" s="57"/>
      <c r="C428" s="6"/>
      <c r="D428" s="116"/>
      <c r="E428" s="6"/>
    </row>
    <row r="429" spans="1:5">
      <c r="A429" s="124"/>
      <c r="B429" s="57"/>
      <c r="C429" s="6"/>
      <c r="D429" s="116"/>
      <c r="E429" s="6"/>
    </row>
    <row r="430" spans="1:5">
      <c r="A430" s="124"/>
      <c r="B430" s="57"/>
      <c r="C430" s="6"/>
      <c r="D430" s="116"/>
      <c r="E430" s="6"/>
    </row>
    <row r="431" spans="1:5">
      <c r="A431" s="124"/>
      <c r="B431" s="57"/>
      <c r="C431" s="6"/>
      <c r="D431" s="116"/>
      <c r="E431" s="6"/>
    </row>
    <row r="432" spans="1:5">
      <c r="A432" s="124"/>
      <c r="B432" s="57"/>
      <c r="C432" s="6"/>
      <c r="D432" s="116"/>
      <c r="E432" s="6"/>
    </row>
    <row r="433" spans="1:5">
      <c r="A433" s="124"/>
      <c r="B433" s="57"/>
      <c r="C433" s="6"/>
      <c r="D433" s="116"/>
      <c r="E433" s="6"/>
    </row>
    <row r="434" spans="1:5">
      <c r="A434" s="124"/>
      <c r="B434" s="57"/>
      <c r="C434" s="6"/>
      <c r="D434" s="116"/>
      <c r="E434" s="6"/>
    </row>
    <row r="435" spans="1:5">
      <c r="A435" s="124"/>
      <c r="B435" s="57"/>
      <c r="C435" s="6"/>
      <c r="D435" s="116"/>
      <c r="E435" s="6"/>
    </row>
    <row r="436" spans="1:5">
      <c r="A436" s="124"/>
      <c r="B436" s="57"/>
      <c r="C436" s="6"/>
      <c r="D436" s="116"/>
      <c r="E436" s="6"/>
    </row>
    <row r="437" spans="1:5">
      <c r="A437" s="124"/>
      <c r="B437" s="57"/>
      <c r="C437" s="6"/>
      <c r="D437" s="116"/>
      <c r="E437" s="6"/>
    </row>
    <row r="438" spans="1:5">
      <c r="A438" s="124"/>
      <c r="B438" s="57"/>
      <c r="C438" s="6"/>
      <c r="D438" s="116"/>
      <c r="E438" s="6"/>
    </row>
    <row r="439" spans="1:5">
      <c r="A439" s="124"/>
      <c r="B439" s="57"/>
      <c r="C439" s="6"/>
      <c r="D439" s="116"/>
      <c r="E439" s="6"/>
    </row>
    <row r="440" spans="1:5">
      <c r="A440" s="124"/>
      <c r="B440" s="57"/>
      <c r="C440" s="6"/>
      <c r="D440" s="116"/>
      <c r="E440" s="6"/>
    </row>
    <row r="441" spans="1:5">
      <c r="A441" s="124"/>
      <c r="B441" s="57"/>
      <c r="C441" s="6"/>
      <c r="D441" s="116"/>
      <c r="E441" s="6"/>
    </row>
    <row r="442" spans="1:5">
      <c r="A442" s="124"/>
      <c r="B442" s="57"/>
      <c r="C442" s="6"/>
      <c r="D442" s="116"/>
      <c r="E442" s="6"/>
    </row>
    <row r="443" spans="1:5">
      <c r="A443" s="124"/>
      <c r="B443" s="57"/>
      <c r="C443" s="6"/>
      <c r="D443" s="116"/>
      <c r="E443" s="6"/>
    </row>
    <row r="444" spans="1:5">
      <c r="A444" s="124"/>
      <c r="B444" s="57"/>
      <c r="C444" s="6"/>
      <c r="D444" s="116"/>
      <c r="E444" s="6"/>
    </row>
    <row r="445" spans="1:5">
      <c r="A445" s="124"/>
      <c r="B445" s="57"/>
      <c r="C445" s="6"/>
      <c r="D445" s="116"/>
      <c r="E445" s="6"/>
    </row>
    <row r="446" spans="1:5">
      <c r="A446" s="124"/>
      <c r="B446" s="57"/>
      <c r="C446" s="6"/>
      <c r="D446" s="116"/>
      <c r="E446" s="6"/>
    </row>
    <row r="447" spans="1:5">
      <c r="A447" s="124"/>
      <c r="B447" s="57"/>
      <c r="C447" s="6"/>
      <c r="D447" s="116"/>
      <c r="E447" s="6"/>
    </row>
    <row r="448" spans="1:5">
      <c r="A448" s="124"/>
      <c r="B448" s="57"/>
      <c r="C448" s="6"/>
      <c r="D448" s="116"/>
      <c r="E448" s="6"/>
    </row>
    <row r="449" spans="1:5">
      <c r="A449" s="124"/>
      <c r="B449" s="57"/>
      <c r="C449" s="6"/>
      <c r="D449" s="116"/>
      <c r="E449" s="6"/>
    </row>
    <row r="450" spans="1:5">
      <c r="A450" s="124"/>
      <c r="B450" s="57"/>
      <c r="C450" s="6"/>
      <c r="D450" s="116"/>
      <c r="E450" s="6"/>
    </row>
    <row r="451" spans="1:5">
      <c r="A451" s="124"/>
      <c r="B451" s="57"/>
      <c r="C451" s="6"/>
      <c r="D451" s="116"/>
      <c r="E451" s="6"/>
    </row>
    <row r="452" spans="1:5">
      <c r="A452" s="124"/>
      <c r="B452" s="57"/>
      <c r="C452" s="6"/>
      <c r="D452" s="116"/>
      <c r="E452" s="6"/>
    </row>
    <row r="453" spans="1:5">
      <c r="A453" s="124"/>
      <c r="B453" s="57"/>
      <c r="C453" s="6"/>
      <c r="D453" s="116"/>
      <c r="E453" s="6"/>
    </row>
    <row r="454" spans="1:5">
      <c r="A454" s="124"/>
      <c r="B454" s="57"/>
      <c r="C454" s="6"/>
      <c r="D454" s="116"/>
      <c r="E454" s="6"/>
    </row>
    <row r="455" spans="1:5">
      <c r="A455" s="124"/>
      <c r="B455" s="57"/>
      <c r="C455" s="6"/>
      <c r="D455" s="116"/>
      <c r="E455" s="6"/>
    </row>
    <row r="456" spans="1:5">
      <c r="A456" s="124"/>
      <c r="B456" s="57"/>
      <c r="C456" s="6"/>
      <c r="D456" s="116"/>
      <c r="E456" s="6"/>
    </row>
    <row r="457" spans="1:5">
      <c r="A457" s="124"/>
      <c r="B457" s="57"/>
      <c r="C457" s="6"/>
      <c r="D457" s="116"/>
      <c r="E457" s="6"/>
    </row>
    <row r="458" spans="1:5">
      <c r="A458" s="124"/>
      <c r="B458" s="57"/>
      <c r="C458" s="6"/>
      <c r="D458" s="116"/>
      <c r="E458" s="6"/>
    </row>
    <row r="459" spans="1:5">
      <c r="A459" s="124"/>
      <c r="B459" s="57"/>
      <c r="C459" s="6"/>
      <c r="D459" s="116"/>
      <c r="E459" s="6"/>
    </row>
    <row r="460" spans="1:5">
      <c r="A460" s="124"/>
      <c r="B460" s="57"/>
      <c r="C460" s="6"/>
      <c r="D460" s="116"/>
      <c r="E460" s="6"/>
    </row>
    <row r="461" spans="1:5">
      <c r="A461" s="124"/>
      <c r="B461" s="57"/>
      <c r="C461" s="6"/>
      <c r="D461" s="116"/>
      <c r="E461" s="6"/>
    </row>
    <row r="462" spans="1:5">
      <c r="A462" s="124"/>
      <c r="B462" s="57"/>
      <c r="C462" s="6"/>
      <c r="D462" s="116"/>
      <c r="E462" s="6"/>
    </row>
    <row r="463" spans="1:5">
      <c r="A463" s="124"/>
      <c r="B463" s="57"/>
      <c r="C463" s="6"/>
      <c r="D463" s="116"/>
      <c r="E463" s="6"/>
    </row>
    <row r="464" spans="1:5">
      <c r="A464" s="124"/>
      <c r="B464" s="57"/>
      <c r="C464" s="6"/>
      <c r="D464" s="116"/>
      <c r="E464" s="6"/>
    </row>
    <row r="465" spans="1:5">
      <c r="A465" s="124"/>
      <c r="B465" s="57"/>
      <c r="C465" s="6"/>
      <c r="D465" s="116"/>
      <c r="E465" s="6"/>
    </row>
    <row r="466" spans="1:5">
      <c r="A466" s="124"/>
      <c r="B466" s="57"/>
      <c r="C466" s="6"/>
      <c r="D466" s="116"/>
      <c r="E466" s="6"/>
    </row>
    <row r="467" spans="1:5">
      <c r="A467" s="124"/>
      <c r="B467" s="57"/>
      <c r="C467" s="6"/>
      <c r="D467" s="116"/>
      <c r="E467" s="6"/>
    </row>
    <row r="468" spans="1:5">
      <c r="A468" s="124"/>
      <c r="B468" s="57"/>
      <c r="C468" s="6"/>
      <c r="D468" s="116"/>
      <c r="E468" s="6"/>
    </row>
    <row r="469" spans="1:5">
      <c r="A469" s="124"/>
      <c r="B469" s="57"/>
      <c r="C469" s="6"/>
      <c r="D469" s="116"/>
      <c r="E469" s="6"/>
    </row>
    <row r="470" spans="1:5">
      <c r="A470" s="124"/>
      <c r="B470" s="57"/>
      <c r="C470" s="6"/>
      <c r="D470" s="116"/>
      <c r="E470" s="6"/>
    </row>
    <row r="471" spans="1:5">
      <c r="A471" s="124"/>
      <c r="B471" s="57"/>
      <c r="C471" s="6"/>
      <c r="D471" s="116"/>
      <c r="E471" s="6"/>
    </row>
    <row r="472" spans="1:5">
      <c r="A472" s="124"/>
      <c r="B472" s="57"/>
      <c r="C472" s="6"/>
      <c r="D472" s="116"/>
      <c r="E472" s="6"/>
    </row>
    <row r="473" spans="1:5">
      <c r="A473" s="124"/>
      <c r="B473" s="57"/>
      <c r="C473" s="6"/>
      <c r="D473" s="116"/>
      <c r="E473" s="6"/>
    </row>
    <row r="474" spans="1:5">
      <c r="A474" s="124"/>
      <c r="B474" s="57"/>
      <c r="C474" s="6"/>
      <c r="D474" s="116"/>
      <c r="E474" s="6"/>
    </row>
    <row r="475" spans="1:5">
      <c r="A475" s="124"/>
      <c r="B475" s="57"/>
      <c r="C475" s="6"/>
      <c r="D475" s="116"/>
      <c r="E475" s="6"/>
    </row>
    <row r="476" spans="1:5">
      <c r="A476" s="124"/>
      <c r="B476" s="57"/>
      <c r="C476" s="6"/>
      <c r="D476" s="116"/>
      <c r="E476" s="6"/>
    </row>
    <row r="477" spans="1:5">
      <c r="A477" s="124"/>
      <c r="B477" s="57"/>
      <c r="C477" s="6"/>
      <c r="D477" s="116"/>
      <c r="E477" s="6"/>
    </row>
    <row r="478" spans="1:5">
      <c r="A478" s="124"/>
      <c r="B478" s="57"/>
      <c r="C478" s="6"/>
      <c r="D478" s="116"/>
      <c r="E478" s="6"/>
    </row>
    <row r="479" spans="1:5">
      <c r="A479" s="124"/>
      <c r="B479" s="57"/>
      <c r="C479" s="6"/>
      <c r="D479" s="116"/>
      <c r="E479" s="6"/>
    </row>
    <row r="480" spans="1:5">
      <c r="A480" s="124"/>
      <c r="B480" s="57"/>
      <c r="C480" s="6"/>
      <c r="D480" s="116"/>
      <c r="E480" s="6"/>
    </row>
    <row r="481" spans="1:5">
      <c r="A481" s="124"/>
      <c r="B481" s="57"/>
      <c r="C481" s="6"/>
      <c r="D481" s="116"/>
      <c r="E481" s="6"/>
    </row>
    <row r="482" spans="1:5">
      <c r="A482" s="124"/>
      <c r="B482" s="57"/>
      <c r="C482" s="6"/>
      <c r="D482" s="116"/>
      <c r="E482" s="6"/>
    </row>
    <row r="483" spans="1:5">
      <c r="A483" s="124"/>
      <c r="B483" s="57"/>
      <c r="C483" s="6"/>
      <c r="D483" s="116"/>
      <c r="E483" s="6"/>
    </row>
    <row r="484" spans="1:5">
      <c r="A484" s="124"/>
      <c r="B484" s="57"/>
      <c r="C484" s="6"/>
      <c r="D484" s="116"/>
      <c r="E484" s="6"/>
    </row>
    <row r="485" spans="1:5">
      <c r="A485" s="124"/>
      <c r="B485" s="57"/>
      <c r="C485" s="6"/>
      <c r="D485" s="116"/>
      <c r="E485" s="6"/>
    </row>
    <row r="486" spans="1:5">
      <c r="A486" s="124"/>
      <c r="B486" s="57"/>
      <c r="C486" s="6"/>
      <c r="D486" s="116"/>
      <c r="E486" s="6"/>
    </row>
    <row r="487" spans="1:5">
      <c r="A487" s="124"/>
      <c r="B487" s="57"/>
      <c r="C487" s="6"/>
      <c r="D487" s="116"/>
      <c r="E487" s="6"/>
    </row>
    <row r="488" spans="1:5">
      <c r="A488" s="124"/>
      <c r="B488" s="57"/>
      <c r="C488" s="6"/>
      <c r="D488" s="116"/>
      <c r="E488" s="6"/>
    </row>
    <row r="489" spans="1:5">
      <c r="A489" s="124"/>
      <c r="B489" s="57"/>
      <c r="C489" s="6"/>
      <c r="D489" s="116"/>
      <c r="E489" s="6"/>
    </row>
    <row r="490" spans="1:5">
      <c r="A490" s="124"/>
      <c r="B490" s="57"/>
      <c r="C490" s="6"/>
      <c r="D490" s="116"/>
      <c r="E490" s="6"/>
    </row>
    <row r="491" spans="1:5">
      <c r="A491" s="124"/>
      <c r="B491" s="57"/>
      <c r="C491" s="6"/>
      <c r="D491" s="116"/>
      <c r="E491" s="6"/>
    </row>
    <row r="492" spans="1:5">
      <c r="A492" s="124"/>
      <c r="B492" s="57"/>
      <c r="C492" s="6"/>
      <c r="D492" s="116"/>
      <c r="E492" s="6"/>
    </row>
    <row r="493" spans="1:5">
      <c r="A493" s="124"/>
      <c r="B493" s="57"/>
      <c r="C493" s="6"/>
      <c r="D493" s="116"/>
      <c r="E493" s="6"/>
    </row>
    <row r="494" spans="1:5">
      <c r="A494" s="124"/>
      <c r="B494" s="57"/>
      <c r="C494" s="6"/>
      <c r="D494" s="116"/>
      <c r="E494" s="6"/>
    </row>
    <row r="495" spans="1:5">
      <c r="A495" s="124"/>
      <c r="B495" s="57"/>
      <c r="C495" s="6"/>
      <c r="D495" s="116"/>
      <c r="E495" s="6"/>
    </row>
    <row r="496" spans="1:5">
      <c r="A496" s="124"/>
      <c r="B496" s="57"/>
      <c r="C496" s="6"/>
      <c r="D496" s="116"/>
      <c r="E496" s="6"/>
    </row>
    <row r="497" spans="1:5">
      <c r="A497" s="124"/>
      <c r="B497" s="57"/>
      <c r="C497" s="6"/>
      <c r="D497" s="116"/>
      <c r="E497" s="6"/>
    </row>
    <row r="498" spans="1:5">
      <c r="A498" s="124"/>
      <c r="B498" s="57"/>
      <c r="C498" s="6"/>
      <c r="D498" s="116"/>
      <c r="E498" s="6"/>
    </row>
    <row r="499" spans="1:5">
      <c r="A499" s="124"/>
      <c r="B499" s="57"/>
      <c r="C499" s="6"/>
      <c r="D499" s="116"/>
      <c r="E499" s="6"/>
    </row>
    <row r="500" spans="1:5">
      <c r="A500" s="124"/>
      <c r="B500" s="57"/>
      <c r="C500" s="6"/>
      <c r="D500" s="116"/>
      <c r="E500" s="6"/>
    </row>
    <row r="501" spans="1:5">
      <c r="A501" s="124"/>
      <c r="B501" s="57"/>
      <c r="C501" s="6"/>
      <c r="D501" s="116"/>
      <c r="E501" s="6"/>
    </row>
    <row r="502" spans="1:5">
      <c r="A502" s="124"/>
      <c r="B502" s="57"/>
      <c r="C502" s="6"/>
      <c r="D502" s="116"/>
      <c r="E502" s="6"/>
    </row>
    <row r="503" spans="1:5">
      <c r="A503" s="124"/>
      <c r="B503" s="57"/>
      <c r="C503" s="6"/>
      <c r="D503" s="116"/>
      <c r="E503" s="6"/>
    </row>
    <row r="504" spans="1:5">
      <c r="A504" s="124"/>
      <c r="B504" s="57"/>
      <c r="C504" s="6"/>
      <c r="D504" s="116"/>
      <c r="E504" s="6"/>
    </row>
    <row r="505" spans="1:5">
      <c r="A505" s="124"/>
      <c r="B505" s="57"/>
      <c r="C505" s="6"/>
      <c r="D505" s="116"/>
      <c r="E505" s="6"/>
    </row>
    <row r="506" spans="1:5">
      <c r="A506" s="124"/>
      <c r="B506" s="57"/>
      <c r="C506" s="6"/>
      <c r="D506" s="116"/>
      <c r="E506" s="6"/>
    </row>
    <row r="507" spans="1:5">
      <c r="A507" s="124"/>
      <c r="B507" s="57"/>
      <c r="C507" s="6"/>
      <c r="D507" s="116"/>
      <c r="E507" s="6"/>
    </row>
    <row r="508" spans="1:5">
      <c r="A508" s="124"/>
      <c r="B508" s="57"/>
      <c r="C508" s="6"/>
      <c r="D508" s="116"/>
      <c r="E508" s="6"/>
    </row>
    <row r="509" spans="1:5">
      <c r="A509" s="124"/>
      <c r="B509" s="57"/>
      <c r="C509" s="6"/>
      <c r="D509" s="116"/>
      <c r="E509" s="6"/>
    </row>
    <row r="510" spans="1:5">
      <c r="A510" s="124"/>
      <c r="B510" s="57"/>
      <c r="C510" s="6"/>
      <c r="D510" s="116"/>
      <c r="E510" s="6"/>
    </row>
    <row r="511" spans="1:5">
      <c r="A511" s="124"/>
      <c r="B511" s="57"/>
      <c r="C511" s="6"/>
      <c r="D511" s="116"/>
      <c r="E511" s="6"/>
    </row>
    <row r="512" spans="1:5">
      <c r="A512" s="124"/>
      <c r="B512" s="57"/>
      <c r="C512" s="6"/>
      <c r="D512" s="116"/>
      <c r="E512" s="6"/>
    </row>
    <row r="513" spans="1:5">
      <c r="A513" s="124"/>
      <c r="B513" s="57"/>
      <c r="C513" s="6"/>
      <c r="D513" s="116"/>
      <c r="E513" s="6"/>
    </row>
    <row r="514" spans="1:5">
      <c r="A514" s="124"/>
      <c r="B514" s="57"/>
      <c r="C514" s="6"/>
      <c r="D514" s="116"/>
      <c r="E514" s="6"/>
    </row>
    <row r="515" spans="1:5">
      <c r="A515" s="124"/>
      <c r="B515" s="57"/>
      <c r="C515" s="6"/>
      <c r="D515" s="116"/>
      <c r="E515" s="6"/>
    </row>
    <row r="516" spans="1:5">
      <c r="A516" s="124"/>
      <c r="B516" s="57"/>
      <c r="C516" s="6"/>
      <c r="D516" s="116"/>
      <c r="E516" s="6"/>
    </row>
    <row r="517" spans="1:5">
      <c r="A517" s="124"/>
      <c r="B517" s="57"/>
      <c r="C517" s="6"/>
      <c r="D517" s="116"/>
      <c r="E517" s="6"/>
    </row>
    <row r="518" spans="1:5">
      <c r="A518" s="124"/>
      <c r="B518" s="57"/>
      <c r="C518" s="6"/>
      <c r="D518" s="116"/>
      <c r="E518" s="6"/>
    </row>
    <row r="519" spans="1:5">
      <c r="A519" s="124"/>
      <c r="B519" s="57"/>
      <c r="C519" s="6"/>
      <c r="D519" s="116"/>
      <c r="E519" s="6"/>
    </row>
    <row r="520" spans="1:5">
      <c r="A520" s="124"/>
      <c r="B520" s="57"/>
      <c r="C520" s="6"/>
      <c r="D520" s="116"/>
      <c r="E520" s="6"/>
    </row>
    <row r="521" spans="1:5">
      <c r="A521" s="124"/>
      <c r="B521" s="57"/>
      <c r="C521" s="6"/>
      <c r="D521" s="116"/>
      <c r="E521" s="6"/>
    </row>
    <row r="522" spans="1:5">
      <c r="A522" s="124"/>
      <c r="B522" s="57"/>
      <c r="C522" s="6"/>
      <c r="D522" s="116"/>
      <c r="E522" s="6"/>
    </row>
    <row r="523" spans="1:5">
      <c r="A523" s="124"/>
      <c r="B523" s="57"/>
      <c r="C523" s="6"/>
      <c r="D523" s="116"/>
      <c r="E523" s="6"/>
    </row>
    <row r="524" spans="1:5">
      <c r="A524" s="124"/>
      <c r="B524" s="57"/>
      <c r="C524" s="6"/>
      <c r="D524" s="116"/>
      <c r="E524" s="6"/>
    </row>
    <row r="525" spans="1:5">
      <c r="A525" s="124"/>
      <c r="B525" s="57"/>
      <c r="C525" s="6"/>
      <c r="D525" s="116"/>
      <c r="E525" s="6"/>
    </row>
    <row r="526" spans="1:5">
      <c r="A526" s="124"/>
      <c r="B526" s="57"/>
      <c r="C526" s="6"/>
      <c r="D526" s="116"/>
      <c r="E526" s="6"/>
    </row>
    <row r="527" spans="1:5">
      <c r="A527" s="124"/>
      <c r="B527" s="57"/>
      <c r="C527" s="6"/>
      <c r="D527" s="116"/>
      <c r="E527" s="6"/>
    </row>
    <row r="528" spans="1:5">
      <c r="A528" s="124"/>
      <c r="B528" s="57"/>
      <c r="C528" s="6"/>
      <c r="D528" s="116"/>
      <c r="E528" s="6"/>
    </row>
    <row r="529" spans="1:5">
      <c r="A529" s="124"/>
      <c r="B529" s="57"/>
      <c r="C529" s="6"/>
      <c r="D529" s="116"/>
      <c r="E529" s="6"/>
    </row>
    <row r="530" spans="1:5">
      <c r="A530" s="124"/>
      <c r="B530" s="57"/>
      <c r="C530" s="6"/>
      <c r="D530" s="116"/>
      <c r="E530" s="6"/>
    </row>
    <row r="531" spans="1:5">
      <c r="A531" s="124"/>
      <c r="B531" s="57"/>
      <c r="C531" s="6"/>
      <c r="D531" s="116"/>
      <c r="E531" s="6"/>
    </row>
    <row r="532" spans="1:5">
      <c r="A532" s="124"/>
      <c r="B532" s="57"/>
      <c r="C532" s="6"/>
      <c r="D532" s="116"/>
      <c r="E532" s="6"/>
    </row>
    <row r="533" spans="1:5">
      <c r="A533" s="124"/>
      <c r="B533" s="57"/>
      <c r="C533" s="6"/>
      <c r="D533" s="116"/>
      <c r="E533" s="6"/>
    </row>
    <row r="534" spans="1:5">
      <c r="A534" s="124"/>
      <c r="B534" s="57"/>
      <c r="C534" s="6"/>
      <c r="D534" s="116"/>
      <c r="E534" s="6"/>
    </row>
    <row r="535" spans="1:5">
      <c r="A535" s="124"/>
      <c r="B535" s="57"/>
      <c r="C535" s="6"/>
      <c r="D535" s="116"/>
      <c r="E535" s="6"/>
    </row>
    <row r="536" spans="1:5">
      <c r="A536" s="124"/>
      <c r="B536" s="57"/>
      <c r="C536" s="6"/>
      <c r="D536" s="116"/>
      <c r="E536" s="6"/>
    </row>
    <row r="537" spans="1:5">
      <c r="A537" s="124"/>
      <c r="B537" s="57"/>
      <c r="C537" s="6"/>
      <c r="D537" s="116"/>
      <c r="E537" s="6"/>
    </row>
    <row r="538" spans="1:5">
      <c r="A538" s="124"/>
      <c r="B538" s="57"/>
      <c r="C538" s="6"/>
      <c r="D538" s="116"/>
      <c r="E538" s="6"/>
    </row>
    <row r="539" spans="1:5">
      <c r="A539" s="124"/>
      <c r="B539" s="57"/>
      <c r="C539" s="6"/>
      <c r="D539" s="116"/>
      <c r="E539" s="6"/>
    </row>
    <row r="540" spans="1:5">
      <c r="A540" s="124"/>
      <c r="B540" s="57"/>
      <c r="C540" s="6"/>
      <c r="D540" s="116"/>
      <c r="E540" s="6"/>
    </row>
    <row r="541" spans="1:5">
      <c r="A541" s="124"/>
      <c r="B541" s="57"/>
      <c r="C541" s="6"/>
      <c r="D541" s="116"/>
      <c r="E541" s="6"/>
    </row>
    <row r="542" spans="1:5">
      <c r="A542" s="124"/>
      <c r="B542" s="57"/>
      <c r="C542" s="6"/>
      <c r="D542" s="116"/>
      <c r="E542" s="6"/>
    </row>
    <row r="543" spans="1:5">
      <c r="A543" s="124"/>
      <c r="B543" s="57"/>
      <c r="C543" s="6"/>
      <c r="D543" s="116"/>
      <c r="E543" s="6"/>
    </row>
    <row r="544" spans="1:5">
      <c r="A544" s="124"/>
      <c r="B544" s="57"/>
      <c r="C544" s="6"/>
      <c r="D544" s="116"/>
      <c r="E544" s="6"/>
    </row>
    <row r="545" spans="1:5">
      <c r="A545" s="124"/>
      <c r="B545" s="57"/>
      <c r="C545" s="6"/>
      <c r="D545" s="116"/>
      <c r="E545" s="6"/>
    </row>
    <row r="546" spans="1:5">
      <c r="A546" s="124"/>
      <c r="B546" s="57"/>
      <c r="C546" s="6"/>
      <c r="D546" s="116"/>
      <c r="E546" s="6"/>
    </row>
    <row r="547" spans="1:5">
      <c r="A547" s="124"/>
      <c r="B547" s="57"/>
      <c r="C547" s="6"/>
      <c r="D547" s="116"/>
      <c r="E547" s="6"/>
    </row>
    <row r="548" spans="1:5">
      <c r="A548" s="124"/>
      <c r="B548" s="57"/>
      <c r="C548" s="6"/>
      <c r="D548" s="116"/>
      <c r="E548" s="6"/>
    </row>
    <row r="549" spans="1:5">
      <c r="A549" s="124"/>
      <c r="B549" s="57"/>
      <c r="C549" s="6"/>
      <c r="D549" s="116"/>
      <c r="E549" s="6"/>
    </row>
    <row r="550" spans="1:5">
      <c r="A550" s="124"/>
      <c r="B550" s="57"/>
      <c r="C550" s="6"/>
      <c r="D550" s="116"/>
      <c r="E550" s="6"/>
    </row>
    <row r="551" spans="1:5">
      <c r="A551" s="124"/>
      <c r="B551" s="57"/>
      <c r="C551" s="6"/>
      <c r="D551" s="116"/>
      <c r="E551" s="6"/>
    </row>
    <row r="552" spans="1:5">
      <c r="A552" s="124"/>
      <c r="B552" s="57"/>
      <c r="C552" s="6"/>
      <c r="D552" s="116"/>
      <c r="E552" s="6"/>
    </row>
    <row r="553" spans="1:5">
      <c r="A553" s="124"/>
      <c r="B553" s="57"/>
      <c r="C553" s="6"/>
      <c r="D553" s="116"/>
      <c r="E553" s="6"/>
    </row>
    <row r="554" spans="1:5">
      <c r="A554" s="124"/>
      <c r="B554" s="57"/>
      <c r="C554" s="6"/>
      <c r="D554" s="116"/>
      <c r="E554" s="6"/>
    </row>
    <row r="555" spans="1:5">
      <c r="A555" s="124"/>
      <c r="B555" s="57"/>
      <c r="C555" s="6"/>
      <c r="D555" s="116"/>
      <c r="E555" s="6"/>
    </row>
    <row r="556" spans="1:5">
      <c r="A556" s="124"/>
      <c r="B556" s="57"/>
      <c r="C556" s="6"/>
      <c r="D556" s="116"/>
      <c r="E556" s="6"/>
    </row>
    <row r="557" spans="1:5">
      <c r="A557" s="124"/>
      <c r="B557" s="57"/>
      <c r="C557" s="6"/>
      <c r="D557" s="116"/>
      <c r="E557" s="6"/>
    </row>
    <row r="558" spans="1:5">
      <c r="A558" s="124"/>
      <c r="B558" s="57"/>
      <c r="C558" s="6"/>
      <c r="D558" s="116"/>
      <c r="E558" s="6"/>
    </row>
    <row r="559" spans="1:5">
      <c r="A559" s="124"/>
      <c r="B559" s="57"/>
      <c r="C559" s="6"/>
      <c r="D559" s="116"/>
      <c r="E559" s="6"/>
    </row>
    <row r="560" spans="1:5">
      <c r="A560" s="124"/>
      <c r="B560" s="57"/>
      <c r="C560" s="6"/>
      <c r="D560" s="116"/>
      <c r="E560" s="6"/>
    </row>
    <row r="561" spans="1:5">
      <c r="A561" s="124"/>
      <c r="B561" s="57"/>
      <c r="C561" s="6"/>
      <c r="D561" s="116"/>
      <c r="E561" s="6"/>
    </row>
    <row r="562" spans="1:5">
      <c r="A562" s="124"/>
      <c r="B562" s="57"/>
      <c r="C562" s="6"/>
      <c r="D562" s="116"/>
      <c r="E562" s="6"/>
    </row>
    <row r="563" spans="1:5">
      <c r="A563" s="124"/>
      <c r="B563" s="57"/>
      <c r="C563" s="6"/>
      <c r="D563" s="116"/>
      <c r="E563" s="6"/>
    </row>
    <row r="564" spans="1:5">
      <c r="A564" s="124"/>
      <c r="B564" s="57"/>
      <c r="C564" s="6"/>
      <c r="D564" s="116"/>
      <c r="E564" s="6"/>
    </row>
    <row r="565" spans="1:5">
      <c r="A565" s="124"/>
      <c r="B565" s="57"/>
      <c r="C565" s="6"/>
      <c r="D565" s="116"/>
      <c r="E565" s="6"/>
    </row>
    <row r="566" spans="1:5">
      <c r="A566" s="124"/>
      <c r="B566" s="57"/>
      <c r="C566" s="6"/>
      <c r="D566" s="116"/>
      <c r="E566" s="6"/>
    </row>
    <row r="567" spans="1:5">
      <c r="A567" s="124"/>
      <c r="B567" s="57"/>
      <c r="C567" s="6"/>
      <c r="D567" s="116"/>
      <c r="E567" s="6"/>
    </row>
    <row r="568" spans="1:5">
      <c r="A568" s="124"/>
      <c r="B568" s="57"/>
      <c r="C568" s="6"/>
      <c r="D568" s="116"/>
      <c r="E568" s="6"/>
    </row>
    <row r="569" spans="1:5">
      <c r="A569" s="124"/>
      <c r="B569" s="57"/>
      <c r="C569" s="6"/>
      <c r="D569" s="116"/>
      <c r="E569" s="6"/>
    </row>
    <row r="570" spans="1:5">
      <c r="A570" s="124"/>
      <c r="B570" s="57"/>
      <c r="C570" s="6"/>
      <c r="D570" s="116"/>
      <c r="E570" s="6"/>
    </row>
    <row r="571" spans="1:5">
      <c r="A571" s="124"/>
      <c r="B571" s="57"/>
      <c r="C571" s="6"/>
      <c r="D571" s="116"/>
      <c r="E571" s="6"/>
    </row>
    <row r="572" spans="1:5">
      <c r="A572" s="124"/>
      <c r="B572" s="57"/>
      <c r="C572" s="6"/>
      <c r="D572" s="116"/>
      <c r="E572" s="6"/>
    </row>
    <row r="573" spans="1:5">
      <c r="A573" s="124"/>
      <c r="B573" s="57"/>
      <c r="C573" s="6"/>
      <c r="D573" s="116"/>
      <c r="E573" s="6"/>
    </row>
    <row r="574" spans="1:5">
      <c r="A574" s="124"/>
      <c r="B574" s="57"/>
      <c r="C574" s="6"/>
      <c r="D574" s="116"/>
      <c r="E574" s="6"/>
    </row>
    <row r="575" spans="1:5">
      <c r="A575" s="124"/>
      <c r="B575" s="57"/>
      <c r="C575" s="6"/>
      <c r="D575" s="116"/>
      <c r="E575" s="6"/>
    </row>
    <row r="576" spans="1:5">
      <c r="A576" s="124"/>
      <c r="B576" s="57"/>
      <c r="C576" s="6"/>
      <c r="D576" s="116"/>
      <c r="E576" s="6"/>
    </row>
    <row r="577" spans="1:5">
      <c r="A577" s="124"/>
      <c r="B577" s="57"/>
      <c r="C577" s="6"/>
      <c r="D577" s="116"/>
      <c r="E577" s="6"/>
    </row>
    <row r="578" spans="1:5">
      <c r="A578" s="124"/>
      <c r="B578" s="57"/>
      <c r="C578" s="6"/>
      <c r="D578" s="116"/>
      <c r="E578" s="6"/>
    </row>
    <row r="579" spans="1:5">
      <c r="A579" s="124"/>
      <c r="B579" s="57"/>
      <c r="C579" s="6"/>
      <c r="D579" s="116"/>
      <c r="E579" s="6"/>
    </row>
    <row r="580" spans="1:5">
      <c r="A580" s="124"/>
      <c r="B580" s="57"/>
      <c r="C580" s="6"/>
      <c r="D580" s="116"/>
      <c r="E580" s="6"/>
    </row>
    <row r="581" spans="1:5">
      <c r="A581" s="124"/>
      <c r="B581" s="57"/>
      <c r="C581" s="6"/>
      <c r="D581" s="116"/>
      <c r="E581" s="6"/>
    </row>
    <row r="582" spans="1:5">
      <c r="A582" s="124"/>
      <c r="B582" s="57"/>
      <c r="C582" s="6"/>
      <c r="D582" s="116"/>
      <c r="E582" s="6"/>
    </row>
    <row r="583" spans="1:5">
      <c r="A583" s="124"/>
      <c r="B583" s="57"/>
      <c r="C583" s="6"/>
      <c r="D583" s="116"/>
      <c r="E583" s="6"/>
    </row>
    <row r="584" spans="1:5">
      <c r="A584" s="124"/>
      <c r="B584" s="57"/>
      <c r="C584" s="6"/>
      <c r="D584" s="116"/>
      <c r="E584" s="6"/>
    </row>
    <row r="585" spans="1:5">
      <c r="A585" s="124"/>
      <c r="B585" s="57"/>
      <c r="C585" s="6"/>
      <c r="D585" s="116"/>
      <c r="E585" s="6"/>
    </row>
    <row r="586" spans="1:5">
      <c r="A586" s="124"/>
      <c r="B586" s="57"/>
      <c r="C586" s="6"/>
      <c r="D586" s="116"/>
      <c r="E586" s="6"/>
    </row>
    <row r="587" spans="1:5">
      <c r="A587" s="124"/>
      <c r="B587" s="57"/>
      <c r="C587" s="6"/>
      <c r="D587" s="116"/>
      <c r="E587" s="6"/>
    </row>
    <row r="588" spans="1:5">
      <c r="A588" s="124"/>
      <c r="B588" s="57"/>
      <c r="C588" s="6"/>
      <c r="D588" s="116"/>
      <c r="E588" s="6"/>
    </row>
    <row r="589" spans="1:5">
      <c r="A589" s="124"/>
      <c r="B589" s="57"/>
      <c r="C589" s="6"/>
      <c r="D589" s="116"/>
      <c r="E589" s="6"/>
    </row>
    <row r="590" spans="1:5">
      <c r="A590" s="124"/>
      <c r="B590" s="57"/>
      <c r="C590" s="6"/>
      <c r="D590" s="116"/>
      <c r="E590" s="6"/>
    </row>
    <row r="591" spans="1:5">
      <c r="A591" s="124"/>
      <c r="B591" s="57"/>
      <c r="C591" s="6"/>
      <c r="D591" s="116"/>
      <c r="E591" s="6"/>
    </row>
    <row r="592" spans="1:5">
      <c r="A592" s="124"/>
      <c r="B592" s="57"/>
      <c r="C592" s="6"/>
      <c r="D592" s="116"/>
      <c r="E592" s="6"/>
    </row>
    <row r="593" spans="1:5">
      <c r="A593" s="124"/>
      <c r="B593" s="57"/>
      <c r="C593" s="6"/>
      <c r="D593" s="116"/>
      <c r="E593" s="6"/>
    </row>
    <row r="594" spans="1:5">
      <c r="A594" s="124"/>
      <c r="B594" s="57"/>
      <c r="C594" s="6"/>
      <c r="D594" s="116"/>
      <c r="E594" s="6"/>
    </row>
    <row r="595" spans="1:5">
      <c r="A595" s="124"/>
      <c r="B595" s="57"/>
      <c r="C595" s="6"/>
      <c r="D595" s="116"/>
      <c r="E595" s="6"/>
    </row>
    <row r="596" spans="1:5">
      <c r="A596" s="124"/>
      <c r="B596" s="57"/>
      <c r="C596" s="6"/>
      <c r="D596" s="116"/>
      <c r="E596" s="6"/>
    </row>
    <row r="597" spans="1:5">
      <c r="A597" s="124"/>
      <c r="B597" s="57"/>
      <c r="C597" s="6"/>
      <c r="D597" s="116"/>
      <c r="E597" s="6"/>
    </row>
    <row r="598" spans="1:5">
      <c r="A598" s="124"/>
      <c r="B598" s="57"/>
      <c r="C598" s="6"/>
      <c r="D598" s="116"/>
      <c r="E598" s="6"/>
    </row>
    <row r="599" spans="1:5">
      <c r="A599" s="124"/>
      <c r="B599" s="57"/>
      <c r="C599" s="6"/>
      <c r="D599" s="116"/>
      <c r="E599" s="6"/>
    </row>
    <row r="600" spans="1:5">
      <c r="A600" s="124"/>
      <c r="B600" s="57"/>
      <c r="C600" s="6"/>
      <c r="D600" s="116"/>
      <c r="E600" s="6"/>
    </row>
    <row r="601" spans="1:5">
      <c r="A601" s="124"/>
      <c r="B601" s="57"/>
      <c r="C601" s="6"/>
      <c r="D601" s="116"/>
      <c r="E601" s="6"/>
    </row>
    <row r="602" spans="1:5">
      <c r="A602" s="124"/>
      <c r="B602" s="57"/>
      <c r="C602" s="6"/>
      <c r="D602" s="116"/>
      <c r="E602" s="6"/>
    </row>
    <row r="603" spans="1:5">
      <c r="A603" s="124"/>
      <c r="B603" s="57"/>
      <c r="C603" s="6"/>
      <c r="D603" s="116"/>
      <c r="E603" s="6"/>
    </row>
    <row r="604" spans="1:5">
      <c r="A604" s="124"/>
      <c r="B604" s="57"/>
      <c r="C604" s="6"/>
      <c r="D604" s="116"/>
      <c r="E604" s="6"/>
    </row>
    <row r="605" spans="1:5">
      <c r="A605" s="124"/>
      <c r="B605" s="57"/>
      <c r="C605" s="6"/>
      <c r="D605" s="116"/>
      <c r="E605" s="6"/>
    </row>
    <row r="606" spans="1:5">
      <c r="A606" s="124"/>
      <c r="B606" s="57"/>
      <c r="C606" s="6"/>
      <c r="D606" s="116"/>
      <c r="E606" s="6"/>
    </row>
    <row r="607" spans="1:5">
      <c r="A607" s="124"/>
      <c r="B607" s="57"/>
      <c r="C607" s="6"/>
      <c r="D607" s="116"/>
      <c r="E607" s="6"/>
    </row>
    <row r="608" spans="1:5">
      <c r="A608" s="124"/>
      <c r="B608" s="57"/>
      <c r="C608" s="6"/>
      <c r="D608" s="116"/>
      <c r="E608" s="6"/>
    </row>
    <row r="609" spans="1:5">
      <c r="A609" s="124"/>
      <c r="B609" s="57"/>
      <c r="C609" s="6"/>
      <c r="D609" s="116"/>
      <c r="E609" s="6"/>
    </row>
    <row r="610" spans="1:5">
      <c r="A610" s="124"/>
      <c r="B610" s="57"/>
      <c r="C610" s="6"/>
      <c r="D610" s="116"/>
      <c r="E610" s="6"/>
    </row>
    <row r="611" spans="1:5">
      <c r="A611" s="124"/>
      <c r="B611" s="57"/>
      <c r="C611" s="6"/>
      <c r="D611" s="116"/>
      <c r="E611" s="6"/>
    </row>
    <row r="612" spans="1:5">
      <c r="A612" s="124"/>
      <c r="B612" s="57"/>
      <c r="C612" s="6"/>
      <c r="D612" s="116"/>
      <c r="E612" s="6"/>
    </row>
    <row r="613" spans="1:5">
      <c r="A613" s="124"/>
      <c r="B613" s="57"/>
      <c r="C613" s="6"/>
      <c r="D613" s="116"/>
      <c r="E613" s="6"/>
    </row>
    <row r="614" spans="1:5">
      <c r="A614" s="124"/>
      <c r="B614" s="57"/>
      <c r="C614" s="6"/>
      <c r="D614" s="116"/>
      <c r="E614" s="6"/>
    </row>
    <row r="615" spans="1:5">
      <c r="A615" s="124"/>
      <c r="B615" s="57"/>
      <c r="C615" s="6"/>
      <c r="D615" s="116"/>
      <c r="E615" s="6"/>
    </row>
    <row r="616" spans="1:5">
      <c r="A616" s="124"/>
      <c r="B616" s="57"/>
      <c r="C616" s="6"/>
      <c r="D616" s="116"/>
      <c r="E616" s="6"/>
    </row>
    <row r="617" spans="1:5">
      <c r="A617" s="124"/>
      <c r="B617" s="57"/>
      <c r="C617" s="6"/>
      <c r="D617" s="116"/>
      <c r="E617" s="6"/>
    </row>
    <row r="618" spans="1:5">
      <c r="A618" s="124"/>
      <c r="B618" s="57"/>
      <c r="C618" s="6"/>
      <c r="D618" s="116"/>
      <c r="E618" s="6"/>
    </row>
    <row r="619" spans="1:5">
      <c r="A619" s="124"/>
      <c r="B619" s="57"/>
      <c r="C619" s="6"/>
      <c r="D619" s="116"/>
      <c r="E619" s="6"/>
    </row>
    <row r="620" spans="1:5">
      <c r="A620" s="124"/>
      <c r="B620" s="57"/>
      <c r="C620" s="6"/>
      <c r="D620" s="116"/>
      <c r="E620" s="6"/>
    </row>
    <row r="621" spans="1:5">
      <c r="A621" s="124"/>
      <c r="B621" s="57"/>
      <c r="C621" s="6"/>
      <c r="D621" s="116"/>
      <c r="E621" s="6"/>
    </row>
    <row r="622" spans="1:5">
      <c r="A622" s="124"/>
      <c r="B622" s="57"/>
      <c r="C622" s="6"/>
      <c r="D622" s="116"/>
      <c r="E622" s="6"/>
    </row>
    <row r="623" spans="1:5">
      <c r="A623" s="124"/>
      <c r="B623" s="57"/>
      <c r="C623" s="6"/>
      <c r="D623" s="116"/>
      <c r="E623" s="6"/>
    </row>
    <row r="624" spans="1:5">
      <c r="A624" s="124"/>
      <c r="B624" s="57"/>
      <c r="C624" s="6"/>
      <c r="D624" s="116"/>
      <c r="E624" s="6"/>
    </row>
    <row r="625" spans="1:5">
      <c r="A625" s="124"/>
      <c r="B625" s="57"/>
      <c r="C625" s="6"/>
      <c r="D625" s="116"/>
      <c r="E625" s="6"/>
    </row>
    <row r="626" spans="1:5">
      <c r="A626" s="124"/>
      <c r="B626" s="57"/>
      <c r="C626" s="6"/>
      <c r="D626" s="116"/>
      <c r="E626" s="6"/>
    </row>
    <row r="627" spans="1:5">
      <c r="A627" s="124"/>
      <c r="B627" s="57"/>
      <c r="C627" s="6"/>
      <c r="D627" s="116"/>
      <c r="E627" s="6"/>
    </row>
    <row r="628" spans="1:5">
      <c r="A628" s="124"/>
      <c r="B628" s="57"/>
      <c r="C628" s="6"/>
      <c r="D628" s="116"/>
      <c r="E628" s="6"/>
    </row>
    <row r="629" spans="1:5">
      <c r="A629" s="124"/>
      <c r="B629" s="57"/>
      <c r="C629" s="6"/>
      <c r="D629" s="116"/>
      <c r="E629" s="6"/>
    </row>
    <row r="630" spans="1:5">
      <c r="A630" s="124"/>
      <c r="B630" s="57"/>
      <c r="C630" s="6"/>
      <c r="D630" s="116"/>
      <c r="E630" s="6"/>
    </row>
    <row r="631" spans="1:5">
      <c r="A631" s="124"/>
      <c r="B631" s="57"/>
      <c r="C631" s="6"/>
      <c r="D631" s="116"/>
      <c r="E631" s="6"/>
    </row>
    <row r="632" spans="1:5">
      <c r="A632" s="124"/>
      <c r="B632" s="57"/>
      <c r="C632" s="6"/>
      <c r="D632" s="116"/>
      <c r="E632" s="6"/>
    </row>
    <row r="633" spans="1:5">
      <c r="A633" s="124"/>
      <c r="B633" s="57"/>
      <c r="C633" s="6"/>
      <c r="D633" s="116"/>
      <c r="E633" s="6"/>
    </row>
    <row r="634" spans="1:5">
      <c r="A634" s="124"/>
      <c r="B634" s="57"/>
      <c r="C634" s="6"/>
      <c r="D634" s="116"/>
      <c r="E634" s="6"/>
    </row>
    <row r="635" spans="1:5">
      <c r="A635" s="124"/>
      <c r="B635" s="57"/>
      <c r="C635" s="6"/>
      <c r="D635" s="116"/>
      <c r="E635" s="6"/>
    </row>
    <row r="636" spans="1:5">
      <c r="A636" s="124"/>
      <c r="B636" s="57"/>
      <c r="C636" s="6"/>
      <c r="D636" s="116"/>
      <c r="E636" s="6"/>
    </row>
    <row r="637" spans="1:5">
      <c r="A637" s="124"/>
      <c r="B637" s="57"/>
      <c r="C637" s="6"/>
      <c r="D637" s="116"/>
      <c r="E637" s="6"/>
    </row>
    <row r="638" spans="1:5">
      <c r="A638" s="124"/>
      <c r="B638" s="57"/>
      <c r="C638" s="6"/>
      <c r="D638" s="116"/>
      <c r="E638" s="6"/>
    </row>
    <row r="639" spans="1:5">
      <c r="A639" s="124"/>
      <c r="B639" s="57"/>
      <c r="C639" s="6"/>
      <c r="D639" s="116"/>
      <c r="E639" s="6"/>
    </row>
    <row r="640" spans="1:5">
      <c r="A640" s="124"/>
      <c r="B640" s="57"/>
      <c r="C640" s="6"/>
      <c r="D640" s="116"/>
      <c r="E640" s="6"/>
    </row>
    <row r="641" spans="1:5">
      <c r="A641" s="124"/>
      <c r="B641" s="57"/>
      <c r="C641" s="6"/>
      <c r="D641" s="116"/>
      <c r="E641" s="6"/>
    </row>
    <row r="642" spans="1:5">
      <c r="A642" s="124"/>
      <c r="B642" s="57"/>
      <c r="C642" s="6"/>
      <c r="D642" s="116"/>
      <c r="E642" s="6"/>
    </row>
    <row r="643" spans="1:5">
      <c r="A643" s="124"/>
      <c r="B643" s="57"/>
      <c r="C643" s="6"/>
      <c r="D643" s="116"/>
      <c r="E643" s="6"/>
    </row>
    <row r="644" spans="1:5">
      <c r="A644" s="124"/>
      <c r="B644" s="57"/>
      <c r="C644" s="6"/>
      <c r="D644" s="116"/>
      <c r="E644" s="6"/>
    </row>
    <row r="645" spans="1:5">
      <c r="A645" s="124"/>
      <c r="B645" s="57"/>
      <c r="C645" s="6"/>
      <c r="D645" s="116"/>
      <c r="E645" s="6"/>
    </row>
    <row r="646" spans="1:5">
      <c r="A646" s="124"/>
      <c r="B646" s="57"/>
      <c r="C646" s="6"/>
      <c r="D646" s="116"/>
      <c r="E646" s="6"/>
    </row>
    <row r="647" spans="1:5">
      <c r="A647" s="124"/>
      <c r="B647" s="57"/>
      <c r="C647" s="6"/>
      <c r="D647" s="116"/>
      <c r="E647" s="6"/>
    </row>
    <row r="648" spans="1:5">
      <c r="A648" s="124"/>
      <c r="B648" s="57"/>
      <c r="C648" s="6"/>
      <c r="D648" s="116"/>
      <c r="E648" s="6"/>
    </row>
    <row r="649" spans="1:5">
      <c r="A649" s="124"/>
      <c r="B649" s="57"/>
      <c r="C649" s="6"/>
      <c r="D649" s="116"/>
      <c r="E649" s="6"/>
    </row>
    <row r="650" spans="1:5">
      <c r="A650" s="124"/>
      <c r="B650" s="57"/>
      <c r="C650" s="6"/>
      <c r="D650" s="116"/>
      <c r="E650" s="6"/>
    </row>
    <row r="651" spans="1:5">
      <c r="A651" s="124"/>
      <c r="B651" s="57"/>
      <c r="C651" s="6"/>
      <c r="D651" s="116"/>
      <c r="E651" s="6"/>
    </row>
    <row r="652" spans="1:5">
      <c r="A652" s="124"/>
      <c r="B652" s="57"/>
      <c r="C652" s="6"/>
      <c r="D652" s="116"/>
      <c r="E652" s="6"/>
    </row>
    <row r="653" spans="1:5">
      <c r="A653" s="124"/>
      <c r="B653" s="57"/>
      <c r="C653" s="6"/>
      <c r="D653" s="116"/>
      <c r="E653" s="6"/>
    </row>
    <row r="654" spans="1:5">
      <c r="A654" s="124"/>
      <c r="B654" s="57"/>
      <c r="C654" s="6"/>
      <c r="D654" s="116"/>
      <c r="E654" s="6"/>
    </row>
    <row r="655" spans="1:5">
      <c r="A655" s="124"/>
      <c r="B655" s="57"/>
      <c r="C655" s="6"/>
      <c r="D655" s="116"/>
      <c r="E655" s="6"/>
    </row>
    <row r="656" spans="1:5">
      <c r="A656" s="124"/>
      <c r="B656" s="57"/>
      <c r="C656" s="6"/>
      <c r="D656" s="116"/>
      <c r="E656" s="6"/>
    </row>
    <row r="657" spans="1:5">
      <c r="A657" s="124"/>
      <c r="B657" s="57"/>
      <c r="C657" s="6"/>
      <c r="D657" s="116"/>
      <c r="E657" s="6"/>
    </row>
    <row r="658" spans="1:5">
      <c r="A658" s="124"/>
      <c r="B658" s="57"/>
      <c r="C658" s="6"/>
      <c r="D658" s="116"/>
      <c r="E658" s="6"/>
    </row>
    <row r="659" spans="1:5">
      <c r="A659" s="124"/>
      <c r="B659" s="57"/>
      <c r="C659" s="6"/>
      <c r="D659" s="116"/>
      <c r="E659" s="6"/>
    </row>
    <row r="660" spans="1:5">
      <c r="A660" s="124"/>
      <c r="B660" s="57"/>
      <c r="C660" s="6"/>
      <c r="D660" s="116"/>
      <c r="E660" s="6"/>
    </row>
    <row r="661" spans="1:5">
      <c r="A661" s="124"/>
      <c r="B661" s="57"/>
      <c r="C661" s="6"/>
      <c r="D661" s="116"/>
      <c r="E661" s="6"/>
    </row>
    <row r="662" spans="1:5">
      <c r="A662" s="124"/>
      <c r="B662" s="57"/>
      <c r="C662" s="6"/>
      <c r="D662" s="116"/>
      <c r="E662" s="6"/>
    </row>
    <row r="663" spans="1:5">
      <c r="A663" s="124"/>
      <c r="B663" s="57"/>
      <c r="C663" s="6"/>
      <c r="D663" s="116"/>
      <c r="E663" s="6"/>
    </row>
    <row r="664" spans="1:5">
      <c r="A664" s="124"/>
      <c r="B664" s="57"/>
      <c r="C664" s="6"/>
      <c r="D664" s="116"/>
      <c r="E664" s="6"/>
    </row>
    <row r="665" spans="1:5">
      <c r="A665" s="124"/>
      <c r="B665" s="57"/>
      <c r="C665" s="6"/>
      <c r="D665" s="116"/>
      <c r="E665" s="6"/>
    </row>
    <row r="666" spans="1:5">
      <c r="A666" s="124"/>
      <c r="B666" s="57"/>
      <c r="C666" s="6"/>
      <c r="D666" s="116"/>
      <c r="E666" s="6"/>
    </row>
    <row r="667" spans="1:5">
      <c r="A667" s="124"/>
      <c r="B667" s="57"/>
      <c r="C667" s="6"/>
      <c r="D667" s="116"/>
      <c r="E667" s="6"/>
    </row>
    <row r="668" spans="1:5">
      <c r="A668" s="124"/>
      <c r="B668" s="57"/>
      <c r="C668" s="6"/>
      <c r="D668" s="116"/>
      <c r="E668" s="6"/>
    </row>
    <row r="669" spans="1:5">
      <c r="A669" s="124"/>
      <c r="B669" s="57"/>
      <c r="C669" s="6"/>
      <c r="D669" s="116"/>
      <c r="E669" s="6"/>
    </row>
    <row r="670" spans="1:5">
      <c r="A670" s="124"/>
      <c r="B670" s="57"/>
      <c r="C670" s="6"/>
      <c r="D670" s="116"/>
      <c r="E670" s="6"/>
    </row>
    <row r="671" spans="1:5">
      <c r="A671" s="124"/>
      <c r="B671" s="57"/>
      <c r="C671" s="6"/>
      <c r="D671" s="116"/>
      <c r="E671" s="6"/>
    </row>
    <row r="672" spans="1:5">
      <c r="A672" s="124"/>
      <c r="B672" s="57"/>
      <c r="C672" s="6"/>
      <c r="D672" s="116"/>
      <c r="E672" s="6"/>
    </row>
    <row r="673" spans="1:5">
      <c r="A673" s="124"/>
      <c r="B673" s="57"/>
      <c r="C673" s="6"/>
      <c r="D673" s="116"/>
      <c r="E673" s="6"/>
    </row>
    <row r="674" spans="1:5">
      <c r="A674" s="124"/>
      <c r="B674" s="57"/>
      <c r="C674" s="6"/>
      <c r="D674" s="116"/>
      <c r="E674" s="6"/>
    </row>
    <row r="675" spans="1:5">
      <c r="A675" s="124"/>
      <c r="B675" s="57"/>
      <c r="C675" s="6"/>
      <c r="D675" s="116"/>
      <c r="E675" s="6"/>
    </row>
    <row r="676" spans="1:5">
      <c r="A676" s="124"/>
      <c r="B676" s="57"/>
      <c r="C676" s="6"/>
      <c r="D676" s="116"/>
      <c r="E676" s="6"/>
    </row>
    <row r="677" spans="1:5">
      <c r="A677" s="124"/>
      <c r="B677" s="57"/>
      <c r="C677" s="6"/>
      <c r="D677" s="116"/>
      <c r="E677" s="6"/>
    </row>
    <row r="678" spans="1:5">
      <c r="A678" s="124"/>
      <c r="B678" s="57"/>
      <c r="C678" s="6"/>
      <c r="D678" s="116"/>
      <c r="E678" s="6"/>
    </row>
    <row r="679" spans="1:5">
      <c r="A679" s="124"/>
      <c r="B679" s="57"/>
      <c r="C679" s="6"/>
      <c r="D679" s="116"/>
      <c r="E679" s="6"/>
    </row>
    <row r="680" spans="1:5">
      <c r="A680" s="124"/>
      <c r="B680" s="57"/>
      <c r="C680" s="6"/>
      <c r="D680" s="116"/>
      <c r="E680" s="6"/>
    </row>
    <row r="681" spans="1:5">
      <c r="A681" s="124"/>
      <c r="B681" s="57"/>
      <c r="C681" s="6"/>
      <c r="D681" s="116"/>
      <c r="E681" s="6"/>
    </row>
    <row r="682" spans="1:5">
      <c r="A682" s="124"/>
      <c r="B682" s="57"/>
      <c r="C682" s="6"/>
      <c r="D682" s="116"/>
      <c r="E682" s="6"/>
    </row>
    <row r="683" spans="1:5">
      <c r="A683" s="124"/>
      <c r="B683" s="57"/>
      <c r="C683" s="6"/>
      <c r="D683" s="116"/>
      <c r="E683" s="6"/>
    </row>
    <row r="684" spans="1:5">
      <c r="A684" s="124"/>
      <c r="B684" s="57"/>
      <c r="C684" s="6"/>
      <c r="D684" s="116"/>
      <c r="E684" s="6"/>
    </row>
    <row r="685" spans="1:5">
      <c r="A685" s="124"/>
      <c r="B685" s="57"/>
      <c r="C685" s="6"/>
      <c r="D685" s="116"/>
      <c r="E685" s="6"/>
    </row>
    <row r="686" spans="1:5">
      <c r="A686" s="124"/>
      <c r="B686" s="57"/>
      <c r="C686" s="6"/>
      <c r="D686" s="116"/>
      <c r="E686" s="6"/>
    </row>
    <row r="687" spans="1:5">
      <c r="A687" s="124"/>
      <c r="B687" s="57"/>
      <c r="C687" s="6"/>
      <c r="D687" s="116"/>
      <c r="E687" s="6"/>
    </row>
    <row r="688" spans="1:5">
      <c r="A688" s="124"/>
      <c r="B688" s="57"/>
      <c r="C688" s="6"/>
      <c r="D688" s="116"/>
      <c r="E688" s="6"/>
    </row>
    <row r="689" spans="1:5">
      <c r="A689" s="124"/>
      <c r="B689" s="57"/>
      <c r="C689" s="6"/>
      <c r="D689" s="116"/>
      <c r="E689" s="6"/>
    </row>
    <row r="690" spans="1:5">
      <c r="A690" s="124"/>
      <c r="B690" s="57"/>
      <c r="C690" s="6"/>
      <c r="D690" s="116"/>
      <c r="E690" s="6"/>
    </row>
    <row r="691" spans="1:5">
      <c r="A691" s="124"/>
      <c r="B691" s="57"/>
      <c r="C691" s="6"/>
      <c r="D691" s="116"/>
      <c r="E691" s="6"/>
    </row>
    <row r="692" spans="1:5">
      <c r="A692" s="124"/>
      <c r="B692" s="57"/>
      <c r="C692" s="6"/>
      <c r="D692" s="116"/>
      <c r="E692" s="6"/>
    </row>
    <row r="693" spans="1:5">
      <c r="A693" s="124"/>
      <c r="B693" s="57"/>
      <c r="C693" s="6"/>
      <c r="D693" s="116"/>
      <c r="E693" s="6"/>
    </row>
    <row r="694" spans="1:5">
      <c r="A694" s="124"/>
      <c r="B694" s="57"/>
      <c r="C694" s="6"/>
      <c r="D694" s="116"/>
      <c r="E694" s="6"/>
    </row>
    <row r="695" spans="1:5">
      <c r="A695" s="124"/>
      <c r="B695" s="57"/>
      <c r="C695" s="6"/>
      <c r="D695" s="116"/>
      <c r="E695" s="6"/>
    </row>
    <row r="696" spans="1:5">
      <c r="A696" s="124"/>
      <c r="B696" s="57"/>
      <c r="C696" s="6"/>
      <c r="D696" s="116"/>
      <c r="E696" s="6"/>
    </row>
    <row r="697" spans="1:5">
      <c r="A697" s="124"/>
      <c r="B697" s="57"/>
      <c r="C697" s="6"/>
      <c r="D697" s="116"/>
      <c r="E697" s="6"/>
    </row>
    <row r="698" spans="1:5">
      <c r="A698" s="124"/>
      <c r="B698" s="57"/>
      <c r="C698" s="6"/>
      <c r="D698" s="116"/>
      <c r="E698" s="6"/>
    </row>
    <row r="699" spans="1:5">
      <c r="A699" s="124"/>
      <c r="B699" s="57"/>
      <c r="C699" s="6"/>
      <c r="D699" s="116"/>
      <c r="E699" s="6"/>
    </row>
    <row r="700" spans="1:5">
      <c r="A700" s="124"/>
      <c r="B700" s="57"/>
      <c r="C700" s="6"/>
      <c r="D700" s="116"/>
      <c r="E700" s="6"/>
    </row>
    <row r="701" spans="1:5">
      <c r="A701" s="124"/>
      <c r="B701" s="57"/>
      <c r="C701" s="6"/>
      <c r="D701" s="116"/>
      <c r="E701" s="6"/>
    </row>
    <row r="702" spans="1:5">
      <c r="A702" s="124"/>
      <c r="B702" s="57"/>
      <c r="C702" s="6"/>
      <c r="D702" s="116"/>
      <c r="E702" s="6"/>
    </row>
    <row r="703" spans="1:5">
      <c r="A703" s="124"/>
      <c r="B703" s="57"/>
      <c r="C703" s="6"/>
      <c r="D703" s="116"/>
      <c r="E703" s="6"/>
    </row>
    <row r="704" spans="1:5">
      <c r="A704" s="124"/>
      <c r="B704" s="57"/>
      <c r="C704" s="6"/>
      <c r="D704" s="116"/>
      <c r="E704" s="6"/>
    </row>
    <row r="705" spans="1:5">
      <c r="A705" s="124"/>
      <c r="B705" s="57"/>
      <c r="C705" s="6"/>
      <c r="D705" s="116"/>
      <c r="E705" s="6"/>
    </row>
    <row r="706" spans="1:5">
      <c r="A706" s="124"/>
      <c r="B706" s="57"/>
      <c r="C706" s="6"/>
      <c r="D706" s="116"/>
      <c r="E706" s="6"/>
    </row>
    <row r="707" spans="1:5">
      <c r="A707" s="124"/>
      <c r="B707" s="57"/>
      <c r="C707" s="6"/>
      <c r="D707" s="116"/>
      <c r="E707" s="6"/>
    </row>
    <row r="708" spans="1:5">
      <c r="A708" s="124"/>
      <c r="B708" s="57"/>
      <c r="C708" s="6"/>
      <c r="D708" s="116"/>
      <c r="E708" s="6"/>
    </row>
    <row r="709" spans="1:5">
      <c r="A709" s="124"/>
      <c r="B709" s="57"/>
      <c r="C709" s="6"/>
      <c r="D709" s="116"/>
      <c r="E709" s="6"/>
    </row>
    <row r="710" spans="1:5">
      <c r="A710" s="124"/>
      <c r="B710" s="57"/>
      <c r="C710" s="6"/>
      <c r="D710" s="116"/>
      <c r="E710" s="6"/>
    </row>
    <row r="711" spans="1:5">
      <c r="A711" s="124"/>
      <c r="B711" s="57"/>
      <c r="C711" s="6"/>
      <c r="D711" s="116"/>
      <c r="E711" s="6"/>
    </row>
    <row r="712" spans="1:5">
      <c r="A712" s="124"/>
      <c r="B712" s="57"/>
      <c r="C712" s="6"/>
      <c r="D712" s="116"/>
      <c r="E712" s="6"/>
    </row>
    <row r="713" spans="1:5">
      <c r="A713" s="124"/>
      <c r="B713" s="57"/>
      <c r="C713" s="6"/>
      <c r="D713" s="116"/>
      <c r="E713" s="6"/>
    </row>
    <row r="714" spans="1:5">
      <c r="A714" s="124"/>
      <c r="B714" s="57"/>
      <c r="C714" s="6"/>
      <c r="D714" s="116"/>
      <c r="E714" s="6"/>
    </row>
    <row r="715" spans="1:5">
      <c r="A715" s="124"/>
      <c r="B715" s="57"/>
      <c r="C715" s="6"/>
      <c r="D715" s="116"/>
      <c r="E715" s="6"/>
    </row>
    <row r="716" spans="1:5">
      <c r="A716" s="124"/>
      <c r="B716" s="57"/>
      <c r="C716" s="6"/>
      <c r="D716" s="116"/>
      <c r="E716" s="6"/>
    </row>
    <row r="717" spans="1:5">
      <c r="A717" s="124"/>
      <c r="B717" s="57"/>
      <c r="C717" s="6"/>
      <c r="D717" s="116"/>
      <c r="E717" s="6"/>
    </row>
    <row r="718" spans="1:5">
      <c r="A718" s="124"/>
      <c r="B718" s="57"/>
      <c r="C718" s="6"/>
      <c r="D718" s="116"/>
      <c r="E718" s="6"/>
    </row>
    <row r="719" spans="1:5">
      <c r="A719" s="124"/>
      <c r="B719" s="57"/>
      <c r="C719" s="6"/>
      <c r="D719" s="116"/>
      <c r="E719" s="6"/>
    </row>
    <row r="720" spans="1:5">
      <c r="A720" s="124"/>
      <c r="B720" s="57"/>
      <c r="C720" s="6"/>
      <c r="D720" s="116"/>
      <c r="E720" s="6"/>
    </row>
    <row r="721" spans="1:5">
      <c r="A721" s="124"/>
      <c r="B721" s="57"/>
      <c r="C721" s="6"/>
      <c r="D721" s="116"/>
      <c r="E721" s="6"/>
    </row>
    <row r="722" spans="1:5">
      <c r="A722" s="124"/>
      <c r="B722" s="57"/>
      <c r="C722" s="6"/>
      <c r="D722" s="116"/>
      <c r="E722" s="6"/>
    </row>
    <row r="723" spans="1:5">
      <c r="A723" s="124"/>
      <c r="B723" s="57"/>
      <c r="C723" s="6"/>
      <c r="D723" s="116"/>
      <c r="E723" s="6"/>
    </row>
    <row r="724" spans="1:5">
      <c r="A724" s="124"/>
      <c r="B724" s="57"/>
      <c r="C724" s="6"/>
      <c r="D724" s="116"/>
      <c r="E724" s="6"/>
    </row>
    <row r="725" spans="1:5">
      <c r="A725" s="124"/>
      <c r="B725" s="57"/>
      <c r="C725" s="6"/>
      <c r="D725" s="116"/>
      <c r="E725" s="6"/>
    </row>
    <row r="726" spans="1:5">
      <c r="A726" s="124"/>
      <c r="B726" s="57"/>
      <c r="C726" s="6"/>
      <c r="D726" s="116"/>
      <c r="E726" s="6"/>
    </row>
    <row r="727" spans="1:5">
      <c r="A727" s="124"/>
      <c r="B727" s="57"/>
      <c r="C727" s="6"/>
      <c r="D727" s="116"/>
      <c r="E727" s="6"/>
    </row>
    <row r="728" spans="1:5">
      <c r="A728" s="124"/>
      <c r="B728" s="57"/>
      <c r="C728" s="6"/>
      <c r="D728" s="116"/>
      <c r="E728" s="6"/>
    </row>
    <row r="729" spans="1:5">
      <c r="A729" s="124"/>
      <c r="B729" s="57"/>
      <c r="C729" s="6"/>
      <c r="D729" s="116"/>
      <c r="E729" s="6"/>
    </row>
    <row r="730" spans="1:5">
      <c r="A730" s="124"/>
      <c r="B730" s="57"/>
      <c r="C730" s="6"/>
      <c r="D730" s="116"/>
      <c r="E730" s="6"/>
    </row>
    <row r="731" spans="1:5">
      <c r="A731" s="124"/>
      <c r="B731" s="57"/>
      <c r="C731" s="6"/>
      <c r="D731" s="116"/>
      <c r="E731" s="6"/>
    </row>
    <row r="732" spans="1:5">
      <c r="A732" s="124"/>
      <c r="B732" s="57"/>
      <c r="C732" s="6"/>
      <c r="D732" s="116"/>
      <c r="E732" s="6"/>
    </row>
    <row r="733" spans="1:5">
      <c r="A733" s="124"/>
      <c r="B733" s="57"/>
      <c r="C733" s="6"/>
      <c r="D733" s="116"/>
      <c r="E733" s="6"/>
    </row>
    <row r="734" spans="1:5">
      <c r="A734" s="124"/>
      <c r="B734" s="57"/>
      <c r="C734" s="6"/>
      <c r="D734" s="116"/>
      <c r="E734" s="6"/>
    </row>
    <row r="735" spans="1:5">
      <c r="A735" s="124"/>
      <c r="B735" s="57"/>
      <c r="C735" s="6"/>
      <c r="D735" s="116"/>
      <c r="E735" s="6"/>
    </row>
    <row r="736" spans="1:5">
      <c r="A736" s="124"/>
      <c r="B736" s="57"/>
      <c r="C736" s="6"/>
      <c r="D736" s="116"/>
      <c r="E736" s="6"/>
    </row>
    <row r="737" spans="1:5">
      <c r="A737" s="124"/>
      <c r="B737" s="57"/>
      <c r="C737" s="6"/>
      <c r="D737" s="116"/>
      <c r="E737" s="6"/>
    </row>
    <row r="738" spans="1:5">
      <c r="A738" s="124"/>
      <c r="B738" s="57"/>
      <c r="C738" s="6"/>
      <c r="D738" s="116"/>
      <c r="E738" s="6"/>
    </row>
    <row r="739" spans="1:5">
      <c r="A739" s="124"/>
      <c r="B739" s="57"/>
      <c r="C739" s="6"/>
      <c r="D739" s="116"/>
      <c r="E739" s="6"/>
    </row>
    <row r="740" spans="1:5">
      <c r="A740" s="124"/>
      <c r="B740" s="57"/>
      <c r="C740" s="6"/>
      <c r="D740" s="116"/>
      <c r="E740" s="6"/>
    </row>
    <row r="741" spans="1:5">
      <c r="A741" s="124"/>
      <c r="B741" s="57"/>
      <c r="C741" s="6"/>
      <c r="D741" s="116"/>
      <c r="E741" s="6"/>
    </row>
    <row r="742" spans="1:5">
      <c r="A742" s="124"/>
      <c r="B742" s="57"/>
      <c r="C742" s="6"/>
      <c r="D742" s="116"/>
      <c r="E742" s="6"/>
    </row>
    <row r="743" spans="1:5">
      <c r="A743" s="124"/>
      <c r="B743" s="57"/>
      <c r="C743" s="6"/>
      <c r="D743" s="116"/>
      <c r="E743" s="6"/>
    </row>
    <row r="744" spans="1:5">
      <c r="A744" s="124"/>
      <c r="B744" s="57"/>
      <c r="C744" s="6"/>
      <c r="D744" s="116"/>
      <c r="E744" s="6"/>
    </row>
    <row r="745" spans="1:5">
      <c r="A745" s="124"/>
      <c r="B745" s="57"/>
      <c r="C745" s="6"/>
      <c r="D745" s="116"/>
      <c r="E745" s="6"/>
    </row>
    <row r="746" spans="1:5">
      <c r="A746" s="124"/>
      <c r="B746" s="57"/>
      <c r="C746" s="6"/>
      <c r="D746" s="116"/>
      <c r="E746" s="6"/>
    </row>
    <row r="747" spans="1:5">
      <c r="A747" s="124"/>
      <c r="B747" s="57"/>
      <c r="C747" s="6"/>
      <c r="D747" s="116"/>
      <c r="E747" s="6"/>
    </row>
    <row r="748" spans="1:5">
      <c r="A748" s="124"/>
      <c r="B748" s="57"/>
      <c r="C748" s="6"/>
      <c r="D748" s="116"/>
      <c r="E748" s="6"/>
    </row>
    <row r="749" spans="1:5">
      <c r="A749" s="124"/>
      <c r="B749" s="57"/>
      <c r="C749" s="6"/>
      <c r="D749" s="116"/>
      <c r="E749" s="6"/>
    </row>
    <row r="750" spans="1:5">
      <c r="A750" s="124"/>
      <c r="B750" s="57"/>
      <c r="C750" s="6"/>
      <c r="D750" s="116"/>
      <c r="E750" s="6"/>
    </row>
    <row r="751" spans="1:5">
      <c r="A751" s="124"/>
      <c r="B751" s="57"/>
      <c r="C751" s="6"/>
      <c r="D751" s="116"/>
      <c r="E751" s="6"/>
    </row>
    <row r="752" spans="1:5">
      <c r="A752" s="124"/>
      <c r="B752" s="57"/>
      <c r="C752" s="6"/>
      <c r="D752" s="116"/>
      <c r="E752" s="6"/>
    </row>
    <row r="753" spans="1:5">
      <c r="A753" s="124"/>
      <c r="B753" s="57"/>
      <c r="C753" s="6"/>
      <c r="D753" s="116"/>
      <c r="E753" s="6"/>
    </row>
    <row r="754" spans="1:5">
      <c r="A754" s="124"/>
      <c r="B754" s="57"/>
      <c r="C754" s="6"/>
      <c r="D754" s="116"/>
      <c r="E754" s="6"/>
    </row>
    <row r="755" spans="1:5">
      <c r="A755" s="124"/>
      <c r="B755" s="57"/>
      <c r="C755" s="6"/>
      <c r="D755" s="116"/>
      <c r="E755" s="6"/>
    </row>
    <row r="756" spans="1:5">
      <c r="A756" s="124"/>
      <c r="B756" s="57"/>
      <c r="C756" s="6"/>
      <c r="D756" s="116"/>
      <c r="E756" s="6"/>
    </row>
    <row r="757" spans="1:5">
      <c r="A757" s="124"/>
      <c r="B757" s="57"/>
      <c r="C757" s="6"/>
      <c r="D757" s="116"/>
      <c r="E757" s="6"/>
    </row>
    <row r="758" spans="1:5">
      <c r="A758" s="124"/>
      <c r="B758" s="57"/>
      <c r="C758" s="6"/>
      <c r="D758" s="116"/>
      <c r="E758" s="6"/>
    </row>
    <row r="759" spans="1:5">
      <c r="A759" s="124"/>
      <c r="B759" s="57"/>
      <c r="C759" s="6"/>
      <c r="D759" s="116"/>
      <c r="E759" s="6"/>
    </row>
    <row r="760" spans="1:5">
      <c r="A760" s="124"/>
      <c r="B760" s="57"/>
      <c r="C760" s="6"/>
      <c r="D760" s="116"/>
      <c r="E760" s="6"/>
    </row>
    <row r="761" spans="1:5">
      <c r="A761" s="124"/>
      <c r="B761" s="57"/>
      <c r="C761" s="6"/>
      <c r="D761" s="116"/>
      <c r="E761" s="6"/>
    </row>
    <row r="762" spans="1:5">
      <c r="A762" s="124"/>
      <c r="B762" s="57"/>
      <c r="C762" s="6"/>
      <c r="D762" s="116"/>
      <c r="E762" s="6"/>
    </row>
    <row r="763" spans="1:5">
      <c r="A763" s="124"/>
      <c r="B763" s="57"/>
      <c r="C763" s="6"/>
      <c r="D763" s="116"/>
      <c r="E763" s="6"/>
    </row>
    <row r="764" spans="1:5">
      <c r="A764" s="124"/>
      <c r="B764" s="57"/>
      <c r="C764" s="6"/>
      <c r="D764" s="116"/>
      <c r="E764" s="6"/>
    </row>
    <row r="765" spans="1:5">
      <c r="A765" s="124"/>
      <c r="B765" s="57"/>
      <c r="C765" s="6"/>
      <c r="D765" s="116"/>
      <c r="E765" s="6"/>
    </row>
    <row r="766" spans="1:5">
      <c r="A766" s="124"/>
      <c r="B766" s="57"/>
      <c r="C766" s="6"/>
      <c r="D766" s="116"/>
      <c r="E766" s="6"/>
    </row>
    <row r="767" spans="1:5">
      <c r="A767" s="124"/>
      <c r="B767" s="57"/>
      <c r="C767" s="6"/>
      <c r="D767" s="116"/>
      <c r="E767" s="6"/>
    </row>
    <row r="768" spans="1:5">
      <c r="A768" s="124"/>
      <c r="B768" s="57"/>
      <c r="C768" s="6"/>
      <c r="D768" s="116"/>
      <c r="E768" s="6"/>
    </row>
    <row r="769" spans="1:5">
      <c r="A769" s="124"/>
      <c r="B769" s="57"/>
      <c r="C769" s="6"/>
      <c r="D769" s="116"/>
      <c r="E769" s="6"/>
    </row>
    <row r="770" spans="1:5">
      <c r="A770" s="124"/>
      <c r="B770" s="57"/>
      <c r="C770" s="6"/>
      <c r="D770" s="116"/>
      <c r="E770" s="6"/>
    </row>
    <row r="771" spans="1:5">
      <c r="A771" s="124"/>
      <c r="B771" s="57"/>
      <c r="C771" s="6"/>
      <c r="D771" s="116"/>
      <c r="E771" s="6"/>
    </row>
    <row r="772" spans="1:5">
      <c r="A772" s="124"/>
      <c r="B772" s="57"/>
      <c r="C772" s="6"/>
      <c r="D772" s="116"/>
      <c r="E772" s="6"/>
    </row>
    <row r="773" spans="1:5">
      <c r="A773" s="124"/>
      <c r="B773" s="57"/>
      <c r="C773" s="6"/>
      <c r="D773" s="116"/>
      <c r="E773" s="6"/>
    </row>
    <row r="774" spans="1:5">
      <c r="A774" s="124"/>
      <c r="B774" s="57"/>
      <c r="C774" s="6"/>
      <c r="D774" s="116"/>
      <c r="E774" s="6"/>
    </row>
    <row r="775" spans="1:5">
      <c r="A775" s="124"/>
      <c r="B775" s="57"/>
      <c r="C775" s="6"/>
      <c r="D775" s="116"/>
      <c r="E775" s="6"/>
    </row>
    <row r="776" spans="1:5">
      <c r="A776" s="124"/>
      <c r="B776" s="57"/>
      <c r="C776" s="6"/>
      <c r="D776" s="116"/>
      <c r="E776" s="6"/>
    </row>
    <row r="777" spans="1:5">
      <c r="A777" s="124"/>
      <c r="B777" s="57"/>
      <c r="C777" s="6"/>
      <c r="D777" s="116"/>
      <c r="E777" s="6"/>
    </row>
    <row r="778" spans="1:5">
      <c r="A778" s="124"/>
      <c r="B778" s="57"/>
      <c r="C778" s="6"/>
      <c r="D778" s="116"/>
      <c r="E778" s="6"/>
    </row>
    <row r="779" spans="1:5">
      <c r="A779" s="124"/>
      <c r="B779" s="57"/>
      <c r="C779" s="6"/>
      <c r="D779" s="116"/>
      <c r="E779" s="6"/>
    </row>
    <row r="780" spans="1:5">
      <c r="A780" s="124"/>
      <c r="B780" s="57"/>
      <c r="C780" s="6"/>
      <c r="D780" s="116"/>
      <c r="E780" s="6"/>
    </row>
    <row r="781" spans="1:5">
      <c r="A781" s="124"/>
      <c r="B781" s="57"/>
      <c r="C781" s="6"/>
      <c r="D781" s="116"/>
      <c r="E781" s="6"/>
    </row>
    <row r="782" spans="1:5">
      <c r="A782" s="124"/>
      <c r="B782" s="57"/>
      <c r="C782" s="6"/>
      <c r="D782" s="116"/>
      <c r="E782" s="6"/>
    </row>
    <row r="783" spans="1:5">
      <c r="A783" s="124"/>
      <c r="B783" s="57"/>
      <c r="C783" s="6"/>
      <c r="D783" s="116"/>
      <c r="E783" s="6"/>
    </row>
    <row r="784" spans="1:5">
      <c r="A784" s="124"/>
      <c r="B784" s="57"/>
      <c r="C784" s="6"/>
      <c r="D784" s="116"/>
      <c r="E784" s="6"/>
    </row>
    <row r="785" spans="1:5">
      <c r="A785" s="124"/>
      <c r="B785" s="57"/>
      <c r="C785" s="6"/>
      <c r="D785" s="116"/>
      <c r="E785" s="6"/>
    </row>
    <row r="786" spans="1:5">
      <c r="A786" s="124"/>
      <c r="B786" s="57"/>
      <c r="C786" s="6"/>
      <c r="D786" s="116"/>
      <c r="E786" s="6"/>
    </row>
    <row r="787" spans="1:5">
      <c r="A787" s="124"/>
      <c r="B787" s="57"/>
      <c r="C787" s="6"/>
      <c r="D787" s="116"/>
      <c r="E787" s="6"/>
    </row>
    <row r="788" spans="1:5">
      <c r="A788" s="124"/>
      <c r="B788" s="57"/>
      <c r="C788" s="6"/>
      <c r="D788" s="116"/>
      <c r="E788" s="6"/>
    </row>
    <row r="789" spans="1:5">
      <c r="A789" s="124"/>
      <c r="B789" s="57"/>
      <c r="C789" s="6"/>
      <c r="D789" s="116"/>
      <c r="E789" s="6"/>
    </row>
    <row r="790" spans="1:5">
      <c r="A790" s="124"/>
      <c r="B790" s="57"/>
      <c r="C790" s="6"/>
      <c r="D790" s="116"/>
      <c r="E790" s="6"/>
    </row>
    <row r="791" spans="1:5">
      <c r="A791" s="124"/>
      <c r="B791" s="57"/>
      <c r="C791" s="6"/>
      <c r="D791" s="116"/>
      <c r="E791" s="6"/>
    </row>
    <row r="792" spans="1:5">
      <c r="A792" s="124"/>
      <c r="B792" s="57"/>
      <c r="C792" s="6"/>
      <c r="D792" s="116"/>
      <c r="E792" s="6"/>
    </row>
    <row r="793" spans="1:5">
      <c r="A793" s="124"/>
      <c r="B793" s="57"/>
      <c r="C793" s="6"/>
      <c r="D793" s="116"/>
      <c r="E793" s="6"/>
    </row>
    <row r="794" spans="1:5">
      <c r="A794" s="124"/>
      <c r="B794" s="57"/>
      <c r="C794" s="6"/>
      <c r="D794" s="116"/>
      <c r="E794" s="6"/>
    </row>
    <row r="795" spans="1:5">
      <c r="A795" s="124"/>
      <c r="B795" s="57"/>
      <c r="C795" s="6"/>
      <c r="D795" s="116"/>
      <c r="E795" s="6"/>
    </row>
    <row r="796" spans="1:5">
      <c r="A796" s="124"/>
      <c r="B796" s="57"/>
      <c r="C796" s="6"/>
      <c r="D796" s="116"/>
      <c r="E796" s="6"/>
    </row>
    <row r="797" spans="1:5">
      <c r="A797" s="124"/>
      <c r="B797" s="57"/>
      <c r="C797" s="6"/>
      <c r="D797" s="116"/>
      <c r="E797" s="6"/>
    </row>
    <row r="798" spans="1:5">
      <c r="A798" s="124"/>
      <c r="B798" s="57"/>
      <c r="C798" s="6"/>
      <c r="D798" s="116"/>
      <c r="E798" s="6"/>
    </row>
    <row r="799" spans="1:5">
      <c r="A799" s="124"/>
      <c r="B799" s="57"/>
      <c r="C799" s="6"/>
      <c r="D799" s="116"/>
      <c r="E799" s="6"/>
    </row>
    <row r="800" spans="1:5">
      <c r="A800" s="124"/>
      <c r="B800" s="57"/>
      <c r="C800" s="6"/>
      <c r="D800" s="116"/>
      <c r="E800" s="6"/>
    </row>
    <row r="801" spans="1:5">
      <c r="A801" s="124"/>
      <c r="B801" s="57"/>
      <c r="C801" s="6"/>
      <c r="D801" s="116"/>
      <c r="E801" s="6"/>
    </row>
    <row r="802" spans="1:5">
      <c r="A802" s="124"/>
      <c r="B802" s="57"/>
      <c r="C802" s="6"/>
      <c r="D802" s="116"/>
      <c r="E802" s="6"/>
    </row>
    <row r="803" spans="1:5">
      <c r="A803" s="124"/>
      <c r="B803" s="57"/>
      <c r="C803" s="6"/>
      <c r="D803" s="116"/>
      <c r="E803" s="6"/>
    </row>
    <row r="804" spans="1:5">
      <c r="A804" s="124"/>
      <c r="B804" s="57"/>
      <c r="C804" s="6"/>
      <c r="D804" s="116"/>
      <c r="E804" s="6"/>
    </row>
    <row r="805" spans="1:5">
      <c r="A805" s="124"/>
      <c r="B805" s="57"/>
      <c r="C805" s="6"/>
      <c r="D805" s="116"/>
      <c r="E805" s="6"/>
    </row>
    <row r="806" spans="1:5">
      <c r="A806" s="124"/>
      <c r="B806" s="57"/>
      <c r="C806" s="6"/>
      <c r="D806" s="116"/>
      <c r="E806" s="6"/>
    </row>
    <row r="807" spans="1:5">
      <c r="A807" s="124"/>
      <c r="B807" s="57"/>
      <c r="C807" s="6"/>
      <c r="D807" s="116"/>
      <c r="E807" s="6"/>
    </row>
    <row r="808" spans="1:5">
      <c r="A808" s="124"/>
      <c r="B808" s="57"/>
      <c r="C808" s="6"/>
      <c r="D808" s="116"/>
      <c r="E808" s="6"/>
    </row>
    <row r="809" spans="1:5">
      <c r="A809" s="124"/>
      <c r="B809" s="57"/>
      <c r="C809" s="6"/>
      <c r="D809" s="116"/>
      <c r="E809" s="6"/>
    </row>
    <row r="810" spans="1:5">
      <c r="A810" s="124"/>
      <c r="B810" s="57"/>
      <c r="C810" s="6"/>
      <c r="D810" s="116"/>
      <c r="E810" s="6"/>
    </row>
    <row r="811" spans="1:5">
      <c r="A811" s="124"/>
      <c r="B811" s="57"/>
      <c r="C811" s="6"/>
      <c r="D811" s="116"/>
      <c r="E811" s="6"/>
    </row>
    <row r="812" spans="1:5">
      <c r="A812" s="124"/>
      <c r="B812" s="57"/>
      <c r="C812" s="6"/>
      <c r="D812" s="116"/>
      <c r="E812" s="6"/>
    </row>
    <row r="813" spans="1:5">
      <c r="A813" s="124"/>
      <c r="B813" s="57"/>
      <c r="C813" s="6"/>
      <c r="D813" s="116"/>
      <c r="E813" s="6"/>
    </row>
    <row r="814" spans="1:5">
      <c r="A814" s="124"/>
      <c r="B814" s="57"/>
      <c r="C814" s="6"/>
      <c r="D814" s="116"/>
      <c r="E814" s="6"/>
    </row>
    <row r="815" spans="1:5">
      <c r="A815" s="124"/>
      <c r="B815" s="57"/>
      <c r="C815" s="6"/>
      <c r="D815" s="116"/>
      <c r="E815" s="6"/>
    </row>
    <row r="816" spans="1:5">
      <c r="A816" s="124"/>
      <c r="B816" s="57"/>
      <c r="C816" s="6"/>
      <c r="D816" s="116"/>
      <c r="E816" s="6"/>
    </row>
    <row r="817" spans="1:5">
      <c r="A817" s="124"/>
      <c r="B817" s="57"/>
      <c r="C817" s="6"/>
      <c r="D817" s="116"/>
      <c r="E817" s="6"/>
    </row>
    <row r="818" spans="1:5">
      <c r="A818" s="124"/>
      <c r="B818" s="57"/>
      <c r="C818" s="6"/>
      <c r="D818" s="116"/>
      <c r="E818" s="6"/>
    </row>
    <row r="819" spans="1:5">
      <c r="A819" s="124"/>
      <c r="B819" s="57"/>
      <c r="C819" s="6"/>
      <c r="D819" s="116"/>
      <c r="E819" s="6"/>
    </row>
    <row r="820" spans="1:5">
      <c r="A820" s="124"/>
      <c r="B820" s="57"/>
      <c r="C820" s="6"/>
      <c r="D820" s="116"/>
      <c r="E820" s="6"/>
    </row>
    <row r="821" spans="1:5">
      <c r="A821" s="124"/>
      <c r="B821" s="57"/>
      <c r="C821" s="6"/>
      <c r="D821" s="116"/>
      <c r="E821" s="6"/>
    </row>
    <row r="822" spans="1:5">
      <c r="A822" s="124"/>
      <c r="B822" s="57"/>
      <c r="C822" s="6"/>
      <c r="D822" s="116"/>
      <c r="E822" s="6"/>
    </row>
    <row r="823" spans="1:5">
      <c r="A823" s="124"/>
      <c r="B823" s="57"/>
      <c r="C823" s="6"/>
      <c r="D823" s="116"/>
      <c r="E823" s="6"/>
    </row>
    <row r="824" spans="1:5">
      <c r="A824" s="124"/>
      <c r="B824" s="57"/>
      <c r="C824" s="6"/>
      <c r="D824" s="116"/>
      <c r="E824" s="6"/>
    </row>
    <row r="825" spans="1:5">
      <c r="A825" s="124"/>
      <c r="B825" s="57"/>
      <c r="C825" s="6"/>
      <c r="D825" s="116"/>
      <c r="E825" s="6"/>
    </row>
    <row r="826" spans="1:5">
      <c r="A826" s="124"/>
      <c r="B826" s="57"/>
      <c r="C826" s="6"/>
      <c r="D826" s="116"/>
      <c r="E826" s="6"/>
    </row>
    <row r="827" spans="1:5">
      <c r="A827" s="124"/>
      <c r="B827" s="57"/>
      <c r="C827" s="6"/>
      <c r="D827" s="116"/>
      <c r="E827" s="6"/>
    </row>
    <row r="828" spans="1:5">
      <c r="A828" s="124"/>
      <c r="B828" s="57"/>
      <c r="C828" s="6"/>
      <c r="D828" s="116"/>
      <c r="E828" s="6"/>
    </row>
    <row r="829" spans="1:5">
      <c r="A829" s="124"/>
      <c r="B829" s="57"/>
      <c r="C829" s="6"/>
      <c r="D829" s="116"/>
      <c r="E829" s="6"/>
    </row>
    <row r="830" spans="1:5">
      <c r="A830" s="124"/>
      <c r="B830" s="57"/>
      <c r="C830" s="6"/>
      <c r="D830" s="116"/>
      <c r="E830" s="6"/>
    </row>
    <row r="831" spans="1:5">
      <c r="A831" s="124"/>
      <c r="B831" s="57"/>
      <c r="C831" s="6"/>
      <c r="D831" s="116"/>
      <c r="E831" s="6"/>
    </row>
    <row r="832" spans="1:5">
      <c r="A832" s="124"/>
      <c r="B832" s="57"/>
      <c r="C832" s="6"/>
      <c r="D832" s="116"/>
      <c r="E832" s="6"/>
    </row>
    <row r="833" spans="1:5">
      <c r="A833" s="124"/>
      <c r="B833" s="57"/>
      <c r="C833" s="6"/>
      <c r="D833" s="116"/>
      <c r="E833" s="6"/>
    </row>
    <row r="834" spans="1:5">
      <c r="A834" s="124"/>
      <c r="B834" s="57"/>
      <c r="C834" s="6"/>
      <c r="D834" s="116"/>
      <c r="E834" s="6"/>
    </row>
    <row r="835" spans="1:5">
      <c r="A835" s="124"/>
      <c r="B835" s="57"/>
      <c r="C835" s="6"/>
      <c r="D835" s="116"/>
      <c r="E835" s="6"/>
    </row>
    <row r="836" spans="1:5">
      <c r="A836" s="124"/>
      <c r="B836" s="57"/>
      <c r="C836" s="6"/>
      <c r="D836" s="116"/>
      <c r="E836" s="6"/>
    </row>
    <row r="837" spans="1:5">
      <c r="A837" s="124"/>
      <c r="B837" s="57"/>
      <c r="C837" s="6"/>
      <c r="D837" s="116"/>
      <c r="E837" s="6"/>
    </row>
    <row r="838" spans="1:5">
      <c r="A838" s="124"/>
      <c r="B838" s="57"/>
      <c r="C838" s="6"/>
      <c r="D838" s="116"/>
      <c r="E838" s="6"/>
    </row>
    <row r="839" spans="1:5">
      <c r="A839" s="124"/>
      <c r="B839" s="57"/>
      <c r="C839" s="6"/>
      <c r="D839" s="116"/>
      <c r="E839" s="6"/>
    </row>
    <row r="840" spans="1:5">
      <c r="A840" s="124"/>
      <c r="B840" s="57"/>
      <c r="C840" s="6"/>
      <c r="D840" s="116"/>
      <c r="E840" s="6"/>
    </row>
    <row r="841" spans="1:5">
      <c r="A841" s="124"/>
      <c r="B841" s="57"/>
      <c r="C841" s="6"/>
      <c r="D841" s="116"/>
      <c r="E841" s="6"/>
    </row>
    <row r="842" spans="1:5">
      <c r="A842" s="124"/>
      <c r="B842" s="57"/>
      <c r="C842" s="6"/>
      <c r="D842" s="116"/>
      <c r="E842" s="6"/>
    </row>
    <row r="843" spans="1:5">
      <c r="A843" s="124"/>
      <c r="B843" s="57"/>
      <c r="C843" s="6"/>
      <c r="D843" s="116"/>
      <c r="E843" s="6"/>
    </row>
    <row r="844" spans="1:5">
      <c r="A844" s="124"/>
      <c r="B844" s="57"/>
      <c r="C844" s="6"/>
      <c r="D844" s="116"/>
      <c r="E844" s="6"/>
    </row>
    <row r="845" spans="1:5">
      <c r="A845" s="124"/>
      <c r="B845" s="57"/>
      <c r="C845" s="6"/>
      <c r="D845" s="116"/>
      <c r="E845" s="6"/>
    </row>
    <row r="846" spans="1:5">
      <c r="A846" s="124"/>
      <c r="B846" s="57"/>
      <c r="C846" s="6"/>
      <c r="D846" s="116"/>
      <c r="E846" s="6"/>
    </row>
    <row r="847" spans="1:5">
      <c r="A847" s="124"/>
      <c r="B847" s="57"/>
      <c r="C847" s="6"/>
      <c r="D847" s="116"/>
      <c r="E847" s="6"/>
    </row>
    <row r="848" spans="1:5">
      <c r="A848" s="124"/>
      <c r="B848" s="57"/>
      <c r="C848" s="6"/>
      <c r="D848" s="116"/>
      <c r="E848" s="6"/>
    </row>
    <row r="849" spans="1:5">
      <c r="A849" s="124"/>
      <c r="B849" s="57"/>
      <c r="C849" s="6"/>
      <c r="D849" s="116"/>
      <c r="E849" s="6"/>
    </row>
    <row r="850" spans="1:5">
      <c r="A850" s="124"/>
      <c r="B850" s="57"/>
      <c r="C850" s="6"/>
      <c r="D850" s="116"/>
      <c r="E850" s="6"/>
    </row>
    <row r="851" spans="1:5">
      <c r="A851" s="124"/>
      <c r="B851" s="57"/>
      <c r="C851" s="6"/>
      <c r="D851" s="116"/>
      <c r="E851" s="6"/>
    </row>
    <row r="852" spans="1:5">
      <c r="A852" s="124"/>
      <c r="B852" s="57"/>
      <c r="C852" s="6"/>
      <c r="D852" s="116"/>
      <c r="E852" s="6"/>
    </row>
    <row r="853" spans="1:5">
      <c r="A853" s="124"/>
      <c r="B853" s="57"/>
      <c r="C853" s="6"/>
      <c r="D853" s="116"/>
      <c r="E853" s="6"/>
    </row>
    <row r="854" spans="1:5">
      <c r="A854" s="124"/>
      <c r="B854" s="57"/>
      <c r="C854" s="6"/>
      <c r="D854" s="116"/>
      <c r="E854" s="6"/>
    </row>
    <row r="855" spans="1:5">
      <c r="A855" s="124"/>
      <c r="B855" s="57"/>
      <c r="C855" s="6"/>
      <c r="D855" s="116"/>
      <c r="E855" s="6"/>
    </row>
    <row r="856" spans="1:5">
      <c r="A856" s="124"/>
      <c r="B856" s="57"/>
      <c r="C856" s="6"/>
      <c r="D856" s="116"/>
      <c r="E856" s="6"/>
    </row>
    <row r="857" spans="1:5">
      <c r="A857" s="124"/>
      <c r="B857" s="57"/>
      <c r="C857" s="6"/>
      <c r="D857" s="116"/>
      <c r="E857" s="6"/>
    </row>
    <row r="858" spans="1:5">
      <c r="A858" s="124"/>
      <c r="B858" s="57"/>
      <c r="C858" s="6"/>
      <c r="D858" s="116"/>
      <c r="E858" s="6"/>
    </row>
    <row r="859" spans="1:5">
      <c r="A859" s="124"/>
      <c r="B859" s="57"/>
      <c r="C859" s="6"/>
      <c r="D859" s="116"/>
      <c r="E859" s="6"/>
    </row>
    <row r="860" spans="1:5">
      <c r="A860" s="124"/>
      <c r="B860" s="57"/>
      <c r="C860" s="6"/>
      <c r="D860" s="116"/>
      <c r="E860" s="6"/>
    </row>
    <row r="861" spans="1:5">
      <c r="A861" s="124"/>
      <c r="B861" s="57"/>
      <c r="C861" s="6"/>
      <c r="D861" s="116"/>
      <c r="E861" s="6"/>
    </row>
    <row r="862" spans="1:5">
      <c r="A862" s="124"/>
      <c r="B862" s="57"/>
      <c r="C862" s="6"/>
      <c r="D862" s="116"/>
      <c r="E862" s="6"/>
    </row>
    <row r="863" spans="1:5">
      <c r="A863" s="124"/>
      <c r="B863" s="57"/>
      <c r="C863" s="6"/>
      <c r="D863" s="116"/>
      <c r="E863" s="6"/>
    </row>
    <row r="864" spans="1:5">
      <c r="A864" s="124"/>
      <c r="B864" s="57"/>
      <c r="C864" s="6"/>
      <c r="D864" s="116"/>
      <c r="E864" s="6"/>
    </row>
    <row r="865" spans="1:5">
      <c r="A865" s="124"/>
      <c r="B865" s="57"/>
      <c r="C865" s="6"/>
      <c r="D865" s="116"/>
      <c r="E865" s="6"/>
    </row>
    <row r="866" spans="1:5">
      <c r="A866" s="124"/>
      <c r="B866" s="57"/>
      <c r="C866" s="6"/>
      <c r="D866" s="116"/>
      <c r="E866" s="6"/>
    </row>
    <row r="867" spans="1:5">
      <c r="A867" s="124"/>
      <c r="B867" s="57"/>
      <c r="C867" s="6"/>
      <c r="D867" s="116"/>
      <c r="E867" s="6"/>
    </row>
    <row r="868" spans="1:5">
      <c r="A868" s="124"/>
      <c r="B868" s="57"/>
      <c r="C868" s="6"/>
      <c r="D868" s="116"/>
      <c r="E868" s="6"/>
    </row>
    <row r="869" spans="1:5">
      <c r="A869" s="124"/>
      <c r="B869" s="57"/>
      <c r="C869" s="6"/>
      <c r="D869" s="116"/>
      <c r="E869" s="6"/>
    </row>
    <row r="870" spans="1:5">
      <c r="A870" s="124"/>
      <c r="B870" s="57"/>
      <c r="C870" s="6"/>
      <c r="D870" s="116"/>
      <c r="E870" s="6"/>
    </row>
    <row r="871" spans="1:5">
      <c r="A871" s="124"/>
      <c r="B871" s="57"/>
      <c r="C871" s="6"/>
      <c r="D871" s="116"/>
      <c r="E871" s="6"/>
    </row>
    <row r="872" spans="1:5">
      <c r="A872" s="124"/>
      <c r="B872" s="57"/>
      <c r="C872" s="6"/>
      <c r="D872" s="116"/>
      <c r="E872" s="6"/>
    </row>
    <row r="873" spans="1:5">
      <c r="A873" s="124"/>
      <c r="B873" s="57"/>
      <c r="C873" s="6"/>
      <c r="D873" s="116"/>
      <c r="E873" s="6"/>
    </row>
    <row r="874" spans="1:5">
      <c r="A874" s="124"/>
      <c r="B874" s="57"/>
      <c r="C874" s="6"/>
      <c r="D874" s="116"/>
      <c r="E874" s="6"/>
    </row>
    <row r="875" spans="1:5">
      <c r="A875" s="124"/>
      <c r="B875" s="57"/>
      <c r="C875" s="6"/>
      <c r="D875" s="116"/>
      <c r="E875" s="6"/>
    </row>
    <row r="876" spans="1:5">
      <c r="A876" s="124"/>
      <c r="B876" s="57"/>
      <c r="C876" s="6"/>
      <c r="D876" s="116"/>
      <c r="E876" s="6"/>
    </row>
    <row r="877" spans="1:5">
      <c r="A877" s="124"/>
      <c r="B877" s="57"/>
      <c r="C877" s="6"/>
      <c r="D877" s="116"/>
      <c r="E877" s="6"/>
    </row>
    <row r="878" spans="1:5">
      <c r="A878" s="124"/>
      <c r="B878" s="57"/>
      <c r="C878" s="6"/>
      <c r="D878" s="116"/>
      <c r="E878" s="6"/>
    </row>
    <row r="879" spans="1:5">
      <c r="A879" s="124"/>
      <c r="B879" s="57"/>
      <c r="C879" s="6"/>
      <c r="D879" s="116"/>
      <c r="E879" s="6"/>
    </row>
    <row r="880" spans="1:5">
      <c r="A880" s="124"/>
      <c r="B880" s="57"/>
      <c r="C880" s="6"/>
      <c r="D880" s="116"/>
      <c r="E880" s="6"/>
    </row>
    <row r="881" spans="1:5">
      <c r="A881" s="124"/>
      <c r="B881" s="57"/>
      <c r="C881" s="6"/>
      <c r="D881" s="116"/>
      <c r="E881" s="6"/>
    </row>
    <row r="882" spans="1:5">
      <c r="A882" s="124"/>
      <c r="B882" s="57"/>
      <c r="C882" s="6"/>
      <c r="D882" s="116"/>
      <c r="E882" s="6"/>
    </row>
    <row r="883" spans="1:5">
      <c r="A883" s="124"/>
      <c r="B883" s="57"/>
      <c r="C883" s="6"/>
      <c r="D883" s="116"/>
      <c r="E883" s="6"/>
    </row>
    <row r="884" spans="1:5">
      <c r="A884" s="124"/>
      <c r="B884" s="57"/>
      <c r="C884" s="6"/>
      <c r="D884" s="116"/>
      <c r="E884" s="6"/>
    </row>
    <row r="885" spans="1:5">
      <c r="A885" s="124"/>
      <c r="B885" s="57"/>
      <c r="C885" s="6"/>
      <c r="D885" s="116"/>
      <c r="E885" s="6"/>
    </row>
    <row r="886" spans="1:5">
      <c r="A886" s="124"/>
      <c r="B886" s="57"/>
      <c r="C886" s="6"/>
      <c r="D886" s="116"/>
      <c r="E886" s="6"/>
    </row>
    <row r="887" spans="1:5">
      <c r="A887" s="124"/>
      <c r="B887" s="57"/>
      <c r="C887" s="6"/>
      <c r="D887" s="116"/>
      <c r="E887" s="6"/>
    </row>
    <row r="888" spans="1:5">
      <c r="A888" s="124"/>
      <c r="B888" s="57"/>
      <c r="C888" s="6"/>
      <c r="D888" s="116"/>
      <c r="E888" s="6"/>
    </row>
    <row r="889" spans="1:5">
      <c r="A889" s="124"/>
      <c r="B889" s="57"/>
      <c r="C889" s="6"/>
      <c r="D889" s="116"/>
      <c r="E889" s="6"/>
    </row>
    <row r="890" spans="1:5">
      <c r="A890" s="124"/>
      <c r="B890" s="57"/>
      <c r="C890" s="6"/>
      <c r="D890" s="116"/>
      <c r="E890" s="6"/>
    </row>
    <row r="891" spans="1:5">
      <c r="A891" s="124"/>
      <c r="B891" s="57"/>
      <c r="C891" s="6"/>
      <c r="D891" s="116"/>
      <c r="E891" s="6"/>
    </row>
    <row r="892" spans="1:5">
      <c r="A892" s="124"/>
      <c r="B892" s="57"/>
      <c r="C892" s="6"/>
      <c r="D892" s="116"/>
      <c r="E892" s="6"/>
    </row>
    <row r="893" spans="1:5">
      <c r="A893" s="124"/>
      <c r="B893" s="57"/>
      <c r="C893" s="6"/>
      <c r="D893" s="116"/>
      <c r="E893" s="6"/>
    </row>
    <row r="894" spans="1:5">
      <c r="A894" s="124"/>
      <c r="B894" s="57"/>
      <c r="C894" s="6"/>
      <c r="D894" s="116"/>
      <c r="E894" s="6"/>
    </row>
    <row r="895" spans="1:5">
      <c r="A895" s="124"/>
      <c r="B895" s="57"/>
      <c r="C895" s="6"/>
      <c r="D895" s="116"/>
      <c r="E895" s="6"/>
    </row>
    <row r="896" spans="1:5">
      <c r="A896" s="124"/>
      <c r="B896" s="57"/>
      <c r="C896" s="6"/>
      <c r="D896" s="116"/>
      <c r="E896" s="6"/>
    </row>
    <row r="897" spans="1:5">
      <c r="A897" s="124"/>
      <c r="B897" s="57"/>
      <c r="C897" s="6"/>
      <c r="D897" s="116"/>
      <c r="E897" s="6"/>
    </row>
    <row r="898" spans="1:5">
      <c r="A898" s="124"/>
      <c r="B898" s="57"/>
      <c r="C898" s="6"/>
      <c r="D898" s="116"/>
      <c r="E898" s="6"/>
    </row>
    <row r="899" spans="1:5">
      <c r="A899" s="124"/>
      <c r="B899" s="57"/>
      <c r="C899" s="6"/>
      <c r="D899" s="116"/>
      <c r="E899" s="6"/>
    </row>
    <row r="900" spans="1:5">
      <c r="A900" s="124"/>
      <c r="B900" s="57"/>
      <c r="C900" s="6"/>
      <c r="D900" s="116"/>
      <c r="E900" s="6"/>
    </row>
    <row r="901" spans="1:5">
      <c r="A901" s="124"/>
      <c r="B901" s="57"/>
      <c r="C901" s="6"/>
      <c r="D901" s="116"/>
      <c r="E901" s="6"/>
    </row>
    <row r="902" spans="1:5">
      <c r="A902" s="124"/>
      <c r="B902" s="57"/>
      <c r="C902" s="6"/>
      <c r="D902" s="116"/>
      <c r="E902" s="6"/>
    </row>
    <row r="903" spans="1:5">
      <c r="A903" s="124"/>
      <c r="B903" s="57"/>
      <c r="C903" s="6"/>
      <c r="D903" s="116"/>
      <c r="E903" s="6"/>
    </row>
    <row r="904" spans="1:5">
      <c r="A904" s="124"/>
      <c r="B904" s="57"/>
      <c r="C904" s="6"/>
      <c r="D904" s="116"/>
      <c r="E904" s="6"/>
    </row>
    <row r="905" spans="1:5">
      <c r="A905" s="124"/>
      <c r="B905" s="57"/>
      <c r="C905" s="6"/>
      <c r="D905" s="116"/>
      <c r="E905" s="6"/>
    </row>
    <row r="906" spans="1:5">
      <c r="A906" s="124"/>
      <c r="B906" s="57"/>
      <c r="C906" s="6"/>
      <c r="D906" s="116"/>
      <c r="E906" s="6"/>
    </row>
    <row r="907" spans="1:5">
      <c r="A907" s="124"/>
      <c r="B907" s="57"/>
      <c r="C907" s="6"/>
      <c r="D907" s="116"/>
      <c r="E907" s="6"/>
    </row>
    <row r="908" spans="1:5">
      <c r="A908" s="124"/>
      <c r="B908" s="57"/>
      <c r="C908" s="6"/>
      <c r="D908" s="116"/>
      <c r="E908" s="6"/>
    </row>
    <row r="909" spans="1:5">
      <c r="A909" s="124"/>
      <c r="B909" s="57"/>
      <c r="C909" s="6"/>
      <c r="D909" s="116"/>
      <c r="E909" s="6"/>
    </row>
    <row r="910" spans="1:5">
      <c r="A910" s="124"/>
      <c r="B910" s="57"/>
      <c r="C910" s="6"/>
      <c r="D910" s="116"/>
      <c r="E910" s="6"/>
    </row>
    <row r="911" spans="1:5">
      <c r="A911" s="124"/>
      <c r="B911" s="57"/>
      <c r="C911" s="6"/>
      <c r="D911" s="116"/>
      <c r="E911" s="6"/>
    </row>
    <row r="912" spans="1:5">
      <c r="A912" s="124"/>
      <c r="B912" s="57"/>
      <c r="C912" s="6"/>
      <c r="D912" s="116"/>
      <c r="E912" s="6"/>
    </row>
    <row r="913" spans="1:5">
      <c r="A913" s="124"/>
      <c r="B913" s="57"/>
      <c r="C913" s="6"/>
      <c r="D913" s="116"/>
      <c r="E913" s="6"/>
    </row>
    <row r="914" spans="1:5">
      <c r="A914" s="124"/>
      <c r="B914" s="57"/>
      <c r="C914" s="6"/>
      <c r="D914" s="116"/>
      <c r="E914" s="6"/>
    </row>
    <row r="915" spans="1:5">
      <c r="A915" s="124"/>
      <c r="B915" s="57"/>
      <c r="C915" s="6"/>
      <c r="D915" s="116"/>
      <c r="E915" s="6"/>
    </row>
    <row r="916" spans="1:5">
      <c r="A916" s="124"/>
      <c r="B916" s="57"/>
      <c r="C916" s="6"/>
      <c r="D916" s="116"/>
      <c r="E916" s="6"/>
    </row>
    <row r="917" spans="1:5">
      <c r="A917" s="124"/>
      <c r="B917" s="57"/>
      <c r="C917" s="6"/>
      <c r="D917" s="116"/>
      <c r="E917" s="6"/>
    </row>
    <row r="918" spans="1:5">
      <c r="A918" s="124"/>
      <c r="B918" s="57"/>
      <c r="C918" s="6"/>
      <c r="D918" s="116"/>
      <c r="E918" s="6"/>
    </row>
    <row r="919" spans="1:5">
      <c r="A919" s="124"/>
      <c r="B919" s="57"/>
      <c r="C919" s="6"/>
      <c r="D919" s="116"/>
      <c r="E919" s="6"/>
    </row>
    <row r="920" spans="1:5">
      <c r="A920" s="124"/>
      <c r="B920" s="57"/>
      <c r="C920" s="6"/>
      <c r="D920" s="116"/>
      <c r="E920" s="6"/>
    </row>
    <row r="921" spans="1:5">
      <c r="A921" s="124"/>
      <c r="B921" s="57"/>
      <c r="C921" s="6"/>
      <c r="D921" s="116"/>
      <c r="E921" s="6"/>
    </row>
    <row r="922" spans="1:5">
      <c r="A922" s="124"/>
      <c r="B922" s="57"/>
      <c r="C922" s="6"/>
      <c r="D922" s="116"/>
      <c r="E922" s="6"/>
    </row>
    <row r="923" spans="1:5">
      <c r="A923" s="124"/>
      <c r="B923" s="57"/>
      <c r="C923" s="6"/>
      <c r="D923" s="116"/>
      <c r="E923" s="6"/>
    </row>
    <row r="924" spans="1:5">
      <c r="A924" s="124"/>
      <c r="B924" s="57"/>
      <c r="C924" s="6"/>
      <c r="D924" s="116"/>
      <c r="E924" s="6"/>
    </row>
    <row r="925" spans="1:5">
      <c r="A925" s="124"/>
      <c r="B925" s="57"/>
      <c r="C925" s="6"/>
      <c r="D925" s="116"/>
      <c r="E925" s="6"/>
    </row>
    <row r="926" spans="1:5">
      <c r="A926" s="124"/>
      <c r="B926" s="57"/>
      <c r="C926" s="6"/>
      <c r="D926" s="116"/>
      <c r="E926" s="6"/>
    </row>
    <row r="927" spans="1:5">
      <c r="A927" s="124"/>
      <c r="B927" s="57"/>
      <c r="C927" s="6"/>
      <c r="D927" s="116"/>
      <c r="E927" s="6"/>
    </row>
    <row r="928" spans="1:5">
      <c r="A928" s="124"/>
      <c r="B928" s="57"/>
      <c r="C928" s="6"/>
      <c r="D928" s="116"/>
      <c r="E928" s="6"/>
    </row>
    <row r="929" spans="1:5">
      <c r="A929" s="124"/>
      <c r="B929" s="57"/>
      <c r="C929" s="6"/>
      <c r="D929" s="116"/>
      <c r="E929" s="6"/>
    </row>
    <row r="930" spans="1:5">
      <c r="A930" s="124"/>
      <c r="B930" s="57"/>
      <c r="C930" s="6"/>
      <c r="D930" s="116"/>
      <c r="E930" s="6"/>
    </row>
    <row r="931" spans="1:5">
      <c r="A931" s="124"/>
      <c r="B931" s="57"/>
      <c r="C931" s="6"/>
      <c r="D931" s="116"/>
      <c r="E931" s="6"/>
    </row>
    <row r="932" spans="1:5">
      <c r="A932" s="124"/>
      <c r="B932" s="57"/>
      <c r="C932" s="6"/>
      <c r="D932" s="116"/>
      <c r="E932" s="6"/>
    </row>
    <row r="933" spans="1:5">
      <c r="A933" s="124"/>
      <c r="B933" s="57"/>
      <c r="C933" s="6"/>
      <c r="D933" s="116"/>
      <c r="E933" s="6"/>
    </row>
    <row r="934" spans="1:5">
      <c r="A934" s="124"/>
      <c r="B934" s="57"/>
      <c r="C934" s="6"/>
      <c r="D934" s="116"/>
      <c r="E934" s="6"/>
    </row>
    <row r="935" spans="1:5">
      <c r="A935" s="124"/>
      <c r="B935" s="57"/>
      <c r="C935" s="6"/>
      <c r="D935" s="116"/>
      <c r="E935" s="6"/>
    </row>
    <row r="936" spans="1:5">
      <c r="A936" s="124"/>
      <c r="B936" s="57"/>
      <c r="C936" s="6"/>
      <c r="D936" s="116"/>
      <c r="E936" s="6"/>
    </row>
    <row r="937" spans="1:5">
      <c r="A937" s="124"/>
      <c r="B937" s="57"/>
      <c r="C937" s="6"/>
      <c r="D937" s="116"/>
      <c r="E937" s="6"/>
    </row>
    <row r="938" spans="1:5">
      <c r="A938" s="124"/>
      <c r="B938" s="57"/>
      <c r="C938" s="6"/>
      <c r="D938" s="116"/>
      <c r="E938" s="6"/>
    </row>
    <row r="939" spans="1:5">
      <c r="A939" s="124"/>
      <c r="B939" s="57"/>
      <c r="C939" s="6"/>
      <c r="D939" s="116"/>
      <c r="E939" s="6"/>
    </row>
    <row r="940" spans="1:5">
      <c r="A940" s="124"/>
      <c r="B940" s="57"/>
      <c r="C940" s="6"/>
      <c r="D940" s="116"/>
      <c r="E940" s="6"/>
    </row>
    <row r="941" spans="1:5">
      <c r="A941" s="124"/>
      <c r="B941" s="57"/>
      <c r="C941" s="6"/>
      <c r="D941" s="116"/>
      <c r="E941" s="6"/>
    </row>
    <row r="942" spans="1:5">
      <c r="A942" s="124"/>
      <c r="B942" s="57"/>
      <c r="C942" s="6"/>
      <c r="D942" s="116"/>
      <c r="E942" s="6"/>
    </row>
    <row r="943" spans="1:5">
      <c r="A943" s="124"/>
      <c r="B943" s="57"/>
      <c r="C943" s="6"/>
      <c r="D943" s="116"/>
      <c r="E943" s="6"/>
    </row>
    <row r="944" spans="1:5">
      <c r="A944" s="124"/>
      <c r="B944" s="57"/>
      <c r="C944" s="6"/>
      <c r="D944" s="116"/>
      <c r="E944" s="6"/>
    </row>
    <row r="945" spans="1:5">
      <c r="A945" s="124"/>
      <c r="B945" s="57"/>
      <c r="C945" s="6"/>
      <c r="D945" s="116"/>
      <c r="E945" s="6"/>
    </row>
    <row r="946" spans="1:5">
      <c r="A946" s="124"/>
      <c r="B946" s="57"/>
      <c r="C946" s="6"/>
      <c r="D946" s="116"/>
      <c r="E946" s="6"/>
    </row>
    <row r="947" spans="1:5">
      <c r="A947" s="124"/>
      <c r="B947" s="57"/>
      <c r="C947" s="6"/>
      <c r="D947" s="116"/>
      <c r="E947" s="6"/>
    </row>
    <row r="948" spans="1:5">
      <c r="A948" s="124"/>
      <c r="B948" s="57"/>
      <c r="C948" s="6"/>
      <c r="D948" s="116"/>
      <c r="E948" s="6"/>
    </row>
    <row r="949" spans="1:5">
      <c r="A949" s="124"/>
      <c r="B949" s="57"/>
      <c r="C949" s="6"/>
      <c r="D949" s="116"/>
      <c r="E949" s="6"/>
    </row>
    <row r="950" spans="1:5">
      <c r="A950" s="124"/>
      <c r="B950" s="57"/>
      <c r="C950" s="6"/>
      <c r="D950" s="116"/>
      <c r="E950" s="6"/>
    </row>
    <row r="951" spans="1:5">
      <c r="A951" s="124"/>
      <c r="B951" s="57"/>
      <c r="C951" s="6"/>
      <c r="D951" s="116"/>
      <c r="E951" s="6"/>
    </row>
    <row r="952" spans="1:5">
      <c r="A952" s="124"/>
      <c r="B952" s="57"/>
      <c r="C952" s="6"/>
      <c r="D952" s="116"/>
      <c r="E952" s="6"/>
    </row>
    <row r="953" spans="1:5">
      <c r="A953" s="124"/>
      <c r="B953" s="57"/>
      <c r="C953" s="6"/>
      <c r="D953" s="116"/>
      <c r="E953" s="6"/>
    </row>
    <row r="954" spans="1:5">
      <c r="A954" s="124"/>
      <c r="B954" s="57"/>
      <c r="C954" s="6"/>
      <c r="D954" s="116"/>
      <c r="E954" s="6"/>
    </row>
    <row r="955" spans="1:5">
      <c r="A955" s="124"/>
      <c r="B955" s="57"/>
      <c r="C955" s="6"/>
      <c r="D955" s="116"/>
      <c r="E955" s="6"/>
    </row>
    <row r="956" spans="1:5">
      <c r="A956" s="124"/>
      <c r="B956" s="57"/>
      <c r="C956" s="6"/>
      <c r="D956" s="116"/>
      <c r="E956" s="6"/>
    </row>
    <row r="957" spans="1:5">
      <c r="A957" s="124"/>
      <c r="B957" s="57"/>
      <c r="C957" s="6"/>
      <c r="D957" s="116"/>
      <c r="E957" s="6"/>
    </row>
    <row r="958" spans="1:5">
      <c r="A958" s="124"/>
      <c r="B958" s="57"/>
      <c r="C958" s="6"/>
      <c r="D958" s="116"/>
      <c r="E958" s="6"/>
    </row>
    <row r="959" spans="1:5">
      <c r="A959" s="124"/>
      <c r="B959" s="57"/>
      <c r="C959" s="6"/>
      <c r="D959" s="116"/>
      <c r="E959" s="6"/>
    </row>
    <row r="960" spans="1:5">
      <c r="A960" s="124"/>
      <c r="B960" s="57"/>
      <c r="C960" s="6"/>
      <c r="D960" s="116"/>
      <c r="E960" s="6"/>
    </row>
    <row r="961" spans="1:5">
      <c r="A961" s="124"/>
      <c r="B961" s="57"/>
      <c r="C961" s="6"/>
      <c r="D961" s="116"/>
      <c r="E961" s="6"/>
    </row>
    <row r="962" spans="1:5">
      <c r="A962" s="124"/>
      <c r="B962" s="57"/>
      <c r="C962" s="6"/>
      <c r="D962" s="116"/>
      <c r="E962" s="6"/>
    </row>
    <row r="963" spans="1:5">
      <c r="A963" s="124"/>
      <c r="B963" s="57"/>
      <c r="C963" s="6"/>
      <c r="D963" s="116"/>
      <c r="E963" s="6"/>
    </row>
    <row r="964" spans="1:5">
      <c r="A964" s="124"/>
      <c r="B964" s="57"/>
      <c r="C964" s="6"/>
      <c r="D964" s="116"/>
      <c r="E964" s="6"/>
    </row>
    <row r="965" spans="1:5">
      <c r="A965" s="124"/>
      <c r="B965" s="57"/>
      <c r="C965" s="6"/>
      <c r="D965" s="116"/>
      <c r="E965" s="6"/>
    </row>
    <row r="966" spans="1:5">
      <c r="A966" s="124"/>
      <c r="B966" s="57"/>
      <c r="C966" s="6"/>
      <c r="D966" s="116"/>
      <c r="E966" s="6"/>
    </row>
    <row r="967" spans="1:5">
      <c r="A967" s="124"/>
      <c r="B967" s="57"/>
      <c r="C967" s="6"/>
      <c r="D967" s="116"/>
      <c r="E967" s="6"/>
    </row>
    <row r="968" spans="1:5">
      <c r="A968" s="124"/>
      <c r="B968" s="57"/>
      <c r="C968" s="6"/>
      <c r="D968" s="116"/>
      <c r="E968" s="6"/>
    </row>
    <row r="969" spans="1:5">
      <c r="A969" s="124"/>
      <c r="B969" s="57"/>
      <c r="C969" s="6"/>
      <c r="D969" s="116"/>
      <c r="E969" s="6"/>
    </row>
    <row r="970" spans="1:5">
      <c r="A970" s="124"/>
      <c r="B970" s="57"/>
      <c r="C970" s="6"/>
      <c r="D970" s="116"/>
      <c r="E970" s="6"/>
    </row>
    <row r="971" spans="1:5">
      <c r="A971" s="124"/>
      <c r="B971" s="57"/>
      <c r="C971" s="6"/>
      <c r="D971" s="116"/>
      <c r="E971" s="6"/>
    </row>
    <row r="972" spans="1:5">
      <c r="A972" s="124"/>
      <c r="B972" s="57"/>
      <c r="C972" s="6"/>
      <c r="D972" s="116"/>
      <c r="E972" s="6"/>
    </row>
    <row r="973" spans="1:5">
      <c r="A973" s="124"/>
      <c r="B973" s="57"/>
      <c r="C973" s="6"/>
      <c r="D973" s="116"/>
      <c r="E973" s="6"/>
    </row>
    <row r="974" spans="1:5">
      <c r="A974" s="124"/>
      <c r="B974" s="57"/>
      <c r="C974" s="6"/>
      <c r="D974" s="116"/>
      <c r="E974" s="6"/>
    </row>
    <row r="975" spans="1:5">
      <c r="A975" s="124"/>
      <c r="B975" s="57"/>
      <c r="C975" s="6"/>
      <c r="D975" s="116"/>
      <c r="E975" s="6"/>
    </row>
    <row r="976" spans="1:5">
      <c r="A976" s="124"/>
      <c r="B976" s="57"/>
      <c r="C976" s="6"/>
      <c r="D976" s="116"/>
      <c r="E976" s="6"/>
    </row>
    <row r="977" spans="1:5">
      <c r="A977" s="124"/>
      <c r="B977" s="57"/>
      <c r="C977" s="6"/>
      <c r="D977" s="116"/>
      <c r="E977" s="6"/>
    </row>
    <row r="978" spans="1:5">
      <c r="A978" s="124"/>
      <c r="B978" s="57"/>
      <c r="C978" s="6"/>
      <c r="D978" s="116"/>
      <c r="E978" s="6"/>
    </row>
    <row r="979" spans="1:5">
      <c r="A979" s="124"/>
      <c r="B979" s="57"/>
      <c r="C979" s="6"/>
      <c r="D979" s="116"/>
      <c r="E979" s="6"/>
    </row>
    <row r="980" spans="1:5">
      <c r="A980" s="124"/>
      <c r="B980" s="57"/>
      <c r="C980" s="6"/>
      <c r="D980" s="116"/>
      <c r="E980" s="6"/>
    </row>
    <row r="981" spans="1:5">
      <c r="A981" s="124"/>
      <c r="B981" s="57"/>
      <c r="C981" s="6"/>
      <c r="D981" s="116"/>
      <c r="E981" s="6"/>
    </row>
    <row r="982" spans="1:5">
      <c r="A982" s="124"/>
      <c r="B982" s="57"/>
      <c r="C982" s="6"/>
      <c r="D982" s="116"/>
      <c r="E982" s="6"/>
    </row>
    <row r="983" spans="1:5">
      <c r="A983" s="124"/>
      <c r="B983" s="57"/>
      <c r="C983" s="6"/>
      <c r="D983" s="116"/>
      <c r="E983" s="6"/>
    </row>
    <row r="984" spans="1:5">
      <c r="A984" s="124"/>
      <c r="B984" s="57"/>
      <c r="C984" s="6"/>
      <c r="D984" s="116"/>
      <c r="E984" s="6"/>
    </row>
    <row r="985" spans="1:5">
      <c r="A985" s="124"/>
      <c r="B985" s="57"/>
      <c r="C985" s="6"/>
      <c r="D985" s="116"/>
      <c r="E985" s="6"/>
    </row>
    <row r="986" spans="1:5">
      <c r="A986" s="124"/>
      <c r="B986" s="57"/>
      <c r="C986" s="6"/>
      <c r="D986" s="116"/>
      <c r="E986" s="6"/>
    </row>
    <row r="987" spans="1:5">
      <c r="A987" s="124"/>
      <c r="B987" s="57"/>
      <c r="C987" s="6"/>
      <c r="D987" s="116"/>
      <c r="E987" s="6"/>
    </row>
    <row r="988" spans="1:5">
      <c r="A988" s="124"/>
      <c r="B988" s="57"/>
      <c r="C988" s="6"/>
      <c r="D988" s="116"/>
      <c r="E988" s="6"/>
    </row>
    <row r="989" spans="1:5">
      <c r="A989" s="124"/>
      <c r="B989" s="57"/>
      <c r="C989" s="6"/>
      <c r="D989" s="116"/>
      <c r="E989" s="6"/>
    </row>
    <row r="990" spans="1:5">
      <c r="A990" s="124"/>
      <c r="B990" s="57"/>
      <c r="C990" s="6"/>
      <c r="D990" s="116"/>
      <c r="E990" s="6"/>
    </row>
    <row r="991" spans="1:5">
      <c r="A991" s="124"/>
      <c r="B991" s="57"/>
      <c r="C991" s="6"/>
      <c r="D991" s="116"/>
      <c r="E991" s="6"/>
    </row>
    <row r="992" spans="1:5">
      <c r="A992" s="124"/>
      <c r="B992" s="57"/>
      <c r="C992" s="6"/>
      <c r="D992" s="116"/>
      <c r="E992" s="6"/>
    </row>
    <row r="993" spans="1:5">
      <c r="A993" s="124"/>
      <c r="B993" s="57"/>
      <c r="C993" s="6"/>
      <c r="D993" s="116"/>
      <c r="E993" s="6"/>
    </row>
    <row r="994" spans="1:5">
      <c r="A994" s="124"/>
      <c r="B994" s="57"/>
      <c r="C994" s="6"/>
      <c r="D994" s="116"/>
      <c r="E994" s="6"/>
    </row>
    <row r="995" spans="1:5">
      <c r="A995" s="124"/>
      <c r="B995" s="57"/>
      <c r="C995" s="6"/>
      <c r="D995" s="116"/>
      <c r="E995" s="6"/>
    </row>
    <row r="996" spans="1:5">
      <c r="A996" s="124"/>
      <c r="B996" s="57"/>
      <c r="C996" s="6"/>
      <c r="D996" s="116"/>
      <c r="E996" s="6"/>
    </row>
    <row r="997" spans="1:5">
      <c r="A997" s="124"/>
      <c r="B997" s="57"/>
      <c r="C997" s="6"/>
      <c r="D997" s="116"/>
      <c r="E997" s="6"/>
    </row>
    <row r="998" spans="1:5">
      <c r="A998" s="124"/>
      <c r="B998" s="57"/>
      <c r="C998" s="6"/>
      <c r="D998" s="116"/>
      <c r="E998" s="6"/>
    </row>
    <row r="999" spans="1:5">
      <c r="A999" s="124"/>
      <c r="B999" s="57"/>
      <c r="C999" s="6"/>
      <c r="D999" s="116"/>
      <c r="E999" s="6"/>
    </row>
    <row r="1000" spans="1:5">
      <c r="A1000" s="124"/>
      <c r="B1000" s="57"/>
      <c r="C1000" s="6"/>
      <c r="D1000" s="116"/>
      <c r="E1000" s="6"/>
    </row>
    <row r="1001" spans="1:5">
      <c r="A1001" s="124"/>
      <c r="B1001" s="57"/>
      <c r="C1001" s="6"/>
      <c r="D1001" s="116"/>
      <c r="E1001" s="6"/>
    </row>
    <row r="1002" spans="1:5">
      <c r="A1002" s="124"/>
      <c r="B1002" s="57"/>
      <c r="C1002" s="6"/>
      <c r="D1002" s="116"/>
      <c r="E1002" s="6"/>
    </row>
    <row r="1003" spans="1:5">
      <c r="A1003" s="124"/>
      <c r="B1003" s="57"/>
      <c r="C1003" s="6"/>
      <c r="D1003" s="116"/>
      <c r="E1003" s="6"/>
    </row>
    <row r="1004" spans="1:5">
      <c r="A1004" s="124"/>
      <c r="B1004" s="57"/>
      <c r="C1004" s="6"/>
      <c r="D1004" s="116"/>
      <c r="E1004" s="6"/>
    </row>
    <row r="1005" spans="1:5">
      <c r="A1005" s="124"/>
      <c r="B1005" s="57"/>
      <c r="C1005" s="6"/>
      <c r="D1005" s="116"/>
      <c r="E1005" s="6"/>
    </row>
    <row r="1006" spans="1:5">
      <c r="A1006" s="124"/>
      <c r="B1006" s="57"/>
      <c r="C1006" s="6"/>
      <c r="D1006" s="116"/>
      <c r="E1006" s="6"/>
    </row>
    <row r="1007" spans="1:5">
      <c r="A1007" s="124"/>
      <c r="B1007" s="57"/>
      <c r="C1007" s="6"/>
      <c r="D1007" s="116"/>
      <c r="E1007" s="6"/>
    </row>
    <row r="1008" spans="1:5">
      <c r="A1008" s="124"/>
      <c r="B1008" s="57"/>
      <c r="C1008" s="6"/>
      <c r="D1008" s="116"/>
      <c r="E1008" s="6"/>
    </row>
    <row r="1009" spans="1:5">
      <c r="A1009" s="124"/>
      <c r="B1009" s="57"/>
      <c r="C1009" s="6"/>
      <c r="D1009" s="116"/>
      <c r="E1009" s="6"/>
    </row>
    <row r="1010" spans="1:5">
      <c r="A1010" s="124"/>
      <c r="B1010" s="57"/>
      <c r="C1010" s="6"/>
      <c r="D1010" s="116"/>
      <c r="E1010" s="6"/>
    </row>
    <row r="1011" spans="1:5">
      <c r="A1011" s="124"/>
      <c r="B1011" s="57"/>
      <c r="C1011" s="6"/>
      <c r="D1011" s="116"/>
      <c r="E1011" s="6"/>
    </row>
    <row r="1012" spans="1:5">
      <c r="A1012" s="124"/>
      <c r="B1012" s="57"/>
      <c r="C1012" s="6"/>
      <c r="D1012" s="116"/>
      <c r="E1012" s="6"/>
    </row>
    <row r="1013" spans="1:5">
      <c r="A1013" s="124"/>
      <c r="B1013" s="57"/>
      <c r="C1013" s="6"/>
      <c r="D1013" s="116"/>
      <c r="E1013" s="6"/>
    </row>
    <row r="1014" spans="1:5">
      <c r="A1014" s="124"/>
      <c r="B1014" s="57"/>
      <c r="C1014" s="6"/>
      <c r="D1014" s="116"/>
      <c r="E1014" s="6"/>
    </row>
    <row r="1015" spans="1:5">
      <c r="A1015" s="124"/>
      <c r="B1015" s="57"/>
      <c r="C1015" s="6"/>
      <c r="D1015" s="116"/>
      <c r="E1015" s="6"/>
    </row>
    <row r="1016" spans="1:5">
      <c r="A1016" s="124"/>
      <c r="B1016" s="57"/>
      <c r="C1016" s="6"/>
      <c r="D1016" s="116"/>
      <c r="E1016" s="6"/>
    </row>
    <row r="1017" spans="1:5">
      <c r="A1017" s="124"/>
      <c r="B1017" s="57"/>
      <c r="C1017" s="6"/>
      <c r="D1017" s="116"/>
      <c r="E1017" s="6"/>
    </row>
    <row r="1018" spans="1:5">
      <c r="A1018" s="124"/>
      <c r="B1018" s="57"/>
      <c r="C1018" s="6"/>
      <c r="D1018" s="116"/>
      <c r="E1018" s="6"/>
    </row>
    <row r="1019" spans="1:5">
      <c r="A1019" s="124"/>
      <c r="B1019" s="57"/>
      <c r="C1019" s="6"/>
      <c r="D1019" s="116"/>
      <c r="E1019" s="6"/>
    </row>
    <row r="1020" spans="1:5">
      <c r="A1020" s="124"/>
      <c r="B1020" s="57"/>
      <c r="C1020" s="6"/>
      <c r="D1020" s="116"/>
      <c r="E1020" s="6"/>
    </row>
    <row r="1021" spans="1:5">
      <c r="A1021" s="124"/>
      <c r="B1021" s="57"/>
      <c r="C1021" s="6"/>
      <c r="D1021" s="116"/>
      <c r="E1021" s="6"/>
    </row>
    <row r="1022" spans="1:5">
      <c r="A1022" s="124"/>
      <c r="B1022" s="57"/>
      <c r="C1022" s="6"/>
      <c r="D1022" s="116"/>
      <c r="E1022" s="6"/>
    </row>
  </sheetData>
  <autoFilter ref="A1:D87" xr:uid="{00000000-0009-0000-0000-000007000000}"/>
  <hyperlinks>
    <hyperlink ref="D8" r:id="rId1" xr:uid="{00000000-0004-0000-0700-000000000000}"/>
    <hyperlink ref="D60" r:id="rId2" xr:uid="{00000000-0004-0000-0700-000001000000}"/>
    <hyperlink ref="D62" r:id="rId3" xr:uid="{00000000-0004-0000-0700-000002000000}"/>
    <hyperlink ref="D67" r:id="rId4" xr:uid="{00000000-0004-0000-0700-000003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46"/>
  <sheetViews>
    <sheetView workbookViewId="0">
      <selection activeCell="A3" sqref="A3"/>
    </sheetView>
  </sheetViews>
  <sheetFormatPr defaultColWidth="17.33203125" defaultRowHeight="15" customHeight="1"/>
  <cols>
    <col min="1" max="1" width="22.44140625" customWidth="1"/>
    <col min="2" max="2" width="14.88671875" customWidth="1"/>
    <col min="3" max="3" width="19" customWidth="1"/>
    <col min="4" max="4" width="15.44140625" customWidth="1"/>
    <col min="5" max="5" width="13.33203125" customWidth="1"/>
    <col min="6" max="6" width="8.6640625" customWidth="1"/>
    <col min="7" max="7" width="14.33203125" customWidth="1"/>
  </cols>
  <sheetData>
    <row r="1" spans="1:7">
      <c r="A1" s="48"/>
      <c r="B1" s="3"/>
      <c r="C1" s="3"/>
      <c r="D1" s="3"/>
      <c r="E1" s="3"/>
      <c r="G1" s="3"/>
    </row>
    <row r="2" spans="1:7">
      <c r="A2" s="87" t="s">
        <v>362</v>
      </c>
      <c r="B2" s="136">
        <v>0.06</v>
      </c>
      <c r="C2" s="3"/>
      <c r="D2" s="95" t="s">
        <v>363</v>
      </c>
      <c r="E2" s="3"/>
      <c r="G2" s="137"/>
    </row>
    <row r="3" spans="1:7">
      <c r="A3" s="87" t="s">
        <v>364</v>
      </c>
      <c r="B3" s="138">
        <v>50000</v>
      </c>
      <c r="C3" s="3"/>
      <c r="D3" s="95" t="s">
        <v>365</v>
      </c>
      <c r="E3" s="3"/>
      <c r="G3" s="139"/>
    </row>
    <row r="4" spans="1:7">
      <c r="A4" s="87" t="s">
        <v>366</v>
      </c>
      <c r="B4" s="138">
        <v>25000</v>
      </c>
      <c r="C4" s="3"/>
      <c r="E4" s="3"/>
      <c r="G4" s="139"/>
    </row>
    <row r="5" spans="1:7">
      <c r="A5" s="87" t="s">
        <v>367</v>
      </c>
      <c r="B5" s="138">
        <v>30000</v>
      </c>
      <c r="C5" s="3"/>
      <c r="D5" s="95" t="s">
        <v>368</v>
      </c>
      <c r="E5" s="3"/>
      <c r="G5" s="139"/>
    </row>
    <row r="6" spans="1:7">
      <c r="A6" s="87" t="s">
        <v>369</v>
      </c>
      <c r="B6" s="138">
        <v>35000</v>
      </c>
      <c r="C6" s="3"/>
      <c r="D6" s="95" t="s">
        <v>370</v>
      </c>
      <c r="E6" s="3"/>
      <c r="G6" s="139"/>
    </row>
    <row r="7" spans="1:7">
      <c r="A7" s="48"/>
      <c r="B7" s="3"/>
      <c r="C7" s="3"/>
      <c r="D7" s="3"/>
      <c r="E7" s="3"/>
      <c r="G7" s="3"/>
    </row>
    <row r="8" spans="1:7">
      <c r="A8" s="140" t="s">
        <v>371</v>
      </c>
      <c r="B8" s="141" t="s">
        <v>372</v>
      </c>
      <c r="C8" s="142" t="s">
        <v>373</v>
      </c>
      <c r="D8" s="143" t="s">
        <v>374</v>
      </c>
      <c r="E8" s="3"/>
      <c r="G8" s="3"/>
    </row>
    <row r="9" spans="1:7">
      <c r="A9" s="144">
        <v>0</v>
      </c>
      <c r="B9" s="145">
        <f>B3</f>
        <v>50000</v>
      </c>
      <c r="C9" s="145"/>
      <c r="D9" s="146">
        <v>31</v>
      </c>
      <c r="E9" s="10"/>
      <c r="G9" s="3"/>
    </row>
    <row r="10" spans="1:7">
      <c r="A10" s="144">
        <v>1</v>
      </c>
      <c r="B10" s="145">
        <f>B3+$B$4</f>
        <v>75000</v>
      </c>
      <c r="C10" s="145">
        <f t="shared" ref="C10:C42" si="0">B10*(1+$B$2)</f>
        <v>79500</v>
      </c>
      <c r="D10" s="146">
        <v>32</v>
      </c>
      <c r="E10" s="3"/>
      <c r="G10" s="3"/>
    </row>
    <row r="11" spans="1:7">
      <c r="A11" s="144">
        <v>2</v>
      </c>
      <c r="B11" s="145">
        <f t="shared" ref="B11:B14" si="1">C10+$B$4</f>
        <v>104500</v>
      </c>
      <c r="C11" s="145">
        <f t="shared" si="0"/>
        <v>110770</v>
      </c>
      <c r="D11" s="146">
        <v>33</v>
      </c>
      <c r="E11" s="3"/>
      <c r="G11" s="3"/>
    </row>
    <row r="12" spans="1:7">
      <c r="A12" s="144">
        <v>3</v>
      </c>
      <c r="B12" s="145">
        <f t="shared" si="1"/>
        <v>135770</v>
      </c>
      <c r="C12" s="145">
        <f t="shared" si="0"/>
        <v>143916.20000000001</v>
      </c>
      <c r="D12" s="146">
        <v>34</v>
      </c>
      <c r="E12" s="3"/>
      <c r="G12" s="3"/>
    </row>
    <row r="13" spans="1:7">
      <c r="A13" s="144">
        <v>4</v>
      </c>
      <c r="B13" s="145">
        <f t="shared" si="1"/>
        <v>168916.2</v>
      </c>
      <c r="C13" s="145">
        <f t="shared" si="0"/>
        <v>179051.17200000002</v>
      </c>
      <c r="D13" s="146">
        <v>35</v>
      </c>
      <c r="E13" s="137"/>
      <c r="G13" s="3"/>
    </row>
    <row r="14" spans="1:7">
      <c r="A14" s="144">
        <v>5</v>
      </c>
      <c r="B14" s="145">
        <f t="shared" si="1"/>
        <v>204051.17200000002</v>
      </c>
      <c r="C14" s="145">
        <f t="shared" si="0"/>
        <v>216294.24232000002</v>
      </c>
      <c r="D14" s="146">
        <v>36</v>
      </c>
      <c r="E14" s="3"/>
      <c r="G14" s="3"/>
    </row>
    <row r="15" spans="1:7">
      <c r="A15" s="144">
        <v>6</v>
      </c>
      <c r="B15" s="145">
        <f t="shared" ref="B15:B33" si="2">C14+$B$5</f>
        <v>246294.24232000002</v>
      </c>
      <c r="C15" s="145">
        <f t="shared" si="0"/>
        <v>261071.89685920003</v>
      </c>
      <c r="D15" s="146">
        <v>37</v>
      </c>
      <c r="E15" s="3"/>
      <c r="G15" s="3"/>
    </row>
    <row r="16" spans="1:7">
      <c r="A16" s="144">
        <v>7</v>
      </c>
      <c r="B16" s="145">
        <f t="shared" si="2"/>
        <v>291071.89685920003</v>
      </c>
      <c r="C16" s="145">
        <f t="shared" si="0"/>
        <v>308536.21067075204</v>
      </c>
      <c r="D16" s="146">
        <v>38</v>
      </c>
      <c r="E16" s="3"/>
      <c r="G16" s="3"/>
    </row>
    <row r="17" spans="1:7">
      <c r="A17" s="144">
        <v>8</v>
      </c>
      <c r="B17" s="145">
        <f t="shared" si="2"/>
        <v>338536.21067075204</v>
      </c>
      <c r="C17" s="145">
        <f t="shared" si="0"/>
        <v>358848.38331099716</v>
      </c>
      <c r="D17" s="146">
        <v>39</v>
      </c>
      <c r="E17" s="3"/>
      <c r="G17" s="3"/>
    </row>
    <row r="18" spans="1:7">
      <c r="A18" s="144">
        <v>9</v>
      </c>
      <c r="B18" s="145">
        <f t="shared" si="2"/>
        <v>388848.38331099716</v>
      </c>
      <c r="C18" s="145">
        <f t="shared" si="0"/>
        <v>412179.28630965704</v>
      </c>
      <c r="D18" s="146">
        <v>40</v>
      </c>
      <c r="E18" s="3"/>
      <c r="G18" s="3"/>
    </row>
    <row r="19" spans="1:7">
      <c r="A19" s="144">
        <v>10</v>
      </c>
      <c r="B19" s="145">
        <f t="shared" si="2"/>
        <v>442179.28630965704</v>
      </c>
      <c r="C19" s="145">
        <f t="shared" si="0"/>
        <v>468710.04348823649</v>
      </c>
      <c r="D19" s="146">
        <v>41</v>
      </c>
      <c r="E19" s="3"/>
      <c r="G19" s="3"/>
    </row>
    <row r="20" spans="1:7">
      <c r="A20" s="144">
        <v>11</v>
      </c>
      <c r="B20" s="145">
        <f t="shared" si="2"/>
        <v>498710.04348823649</v>
      </c>
      <c r="C20" s="145">
        <f t="shared" si="0"/>
        <v>528632.64609753073</v>
      </c>
      <c r="D20" s="146">
        <v>42</v>
      </c>
      <c r="E20" s="3"/>
      <c r="G20" s="3"/>
    </row>
    <row r="21" spans="1:7">
      <c r="A21" s="144">
        <v>12</v>
      </c>
      <c r="B21" s="145">
        <f t="shared" si="2"/>
        <v>558632.64609753073</v>
      </c>
      <c r="C21" s="145">
        <f t="shared" si="0"/>
        <v>592150.60486338264</v>
      </c>
      <c r="D21" s="146">
        <v>43</v>
      </c>
      <c r="E21" s="3"/>
      <c r="G21" s="3"/>
    </row>
    <row r="22" spans="1:7">
      <c r="A22" s="144">
        <v>13</v>
      </c>
      <c r="B22" s="145">
        <f t="shared" si="2"/>
        <v>622150.60486338264</v>
      </c>
      <c r="C22" s="145">
        <f t="shared" si="0"/>
        <v>659479.64115518564</v>
      </c>
      <c r="D22" s="146">
        <v>44</v>
      </c>
      <c r="E22" s="3"/>
      <c r="G22" s="3"/>
    </row>
    <row r="23" spans="1:7">
      <c r="A23" s="144">
        <v>14</v>
      </c>
      <c r="B23" s="145">
        <f t="shared" si="2"/>
        <v>689479.64115518564</v>
      </c>
      <c r="C23" s="145">
        <f t="shared" si="0"/>
        <v>730848.41962449683</v>
      </c>
      <c r="D23" s="146">
        <v>45</v>
      </c>
      <c r="E23" s="3"/>
      <c r="G23" s="3"/>
    </row>
    <row r="24" spans="1:7">
      <c r="A24" s="144">
        <v>15</v>
      </c>
      <c r="B24" s="145">
        <f t="shared" si="2"/>
        <v>760848.41962449683</v>
      </c>
      <c r="C24" s="145">
        <f t="shared" si="0"/>
        <v>806499.32480196666</v>
      </c>
      <c r="D24" s="146">
        <v>46</v>
      </c>
      <c r="E24" s="3"/>
      <c r="G24" s="3"/>
    </row>
    <row r="25" spans="1:7">
      <c r="A25" s="144">
        <v>16</v>
      </c>
      <c r="B25" s="145">
        <f t="shared" si="2"/>
        <v>836499.32480196666</v>
      </c>
      <c r="C25" s="145">
        <f t="shared" si="0"/>
        <v>886689.28429008473</v>
      </c>
      <c r="D25" s="146">
        <v>47</v>
      </c>
      <c r="E25" s="3"/>
      <c r="G25" s="3"/>
    </row>
    <row r="26" spans="1:7">
      <c r="A26" s="144">
        <v>17</v>
      </c>
      <c r="B26" s="145">
        <f t="shared" si="2"/>
        <v>916689.28429008473</v>
      </c>
      <c r="C26" s="145">
        <f t="shared" si="0"/>
        <v>971690.6413474899</v>
      </c>
      <c r="D26" s="146">
        <v>48</v>
      </c>
      <c r="E26" s="3"/>
      <c r="G26" s="3"/>
    </row>
    <row r="27" spans="1:7">
      <c r="A27" s="144">
        <v>18</v>
      </c>
      <c r="B27" s="145">
        <f t="shared" si="2"/>
        <v>1001690.6413474899</v>
      </c>
      <c r="C27" s="145">
        <f t="shared" si="0"/>
        <v>1061792.0798283394</v>
      </c>
      <c r="D27" s="146">
        <v>49</v>
      </c>
      <c r="E27" s="3"/>
      <c r="G27" s="3"/>
    </row>
    <row r="28" spans="1:7">
      <c r="A28" s="144">
        <v>19</v>
      </c>
      <c r="B28" s="145">
        <f t="shared" si="2"/>
        <v>1091792.0798283394</v>
      </c>
      <c r="C28" s="145">
        <f t="shared" si="0"/>
        <v>1157299.6046180399</v>
      </c>
      <c r="D28" s="146">
        <v>50</v>
      </c>
      <c r="E28" s="3"/>
      <c r="G28" s="137"/>
    </row>
    <row r="29" spans="1:7">
      <c r="A29" s="144">
        <v>20</v>
      </c>
      <c r="B29" s="145">
        <f t="shared" si="2"/>
        <v>1187299.6046180399</v>
      </c>
      <c r="C29" s="145">
        <f t="shared" si="0"/>
        <v>1258537.5808951224</v>
      </c>
      <c r="D29" s="146">
        <v>51</v>
      </c>
      <c r="E29" s="3"/>
      <c r="G29" s="3"/>
    </row>
    <row r="30" spans="1:7">
      <c r="A30" s="144">
        <v>21</v>
      </c>
      <c r="B30" s="145">
        <f t="shared" si="2"/>
        <v>1288537.5808951224</v>
      </c>
      <c r="C30" s="145">
        <f t="shared" si="0"/>
        <v>1365849.8357488299</v>
      </c>
      <c r="D30" s="146">
        <v>52</v>
      </c>
      <c r="E30" s="3"/>
      <c r="G30" s="3"/>
    </row>
    <row r="31" spans="1:7">
      <c r="A31" s="144">
        <v>22</v>
      </c>
      <c r="B31" s="145">
        <f t="shared" si="2"/>
        <v>1395849.8357488299</v>
      </c>
      <c r="C31" s="145">
        <f t="shared" si="0"/>
        <v>1479600.8258937597</v>
      </c>
      <c r="D31" s="146">
        <v>53</v>
      </c>
      <c r="E31" s="3"/>
      <c r="G31" s="3"/>
    </row>
    <row r="32" spans="1:7">
      <c r="A32" s="144">
        <v>23</v>
      </c>
      <c r="B32" s="145">
        <f t="shared" si="2"/>
        <v>1509600.8258937597</v>
      </c>
      <c r="C32" s="145">
        <f t="shared" si="0"/>
        <v>1600176.8754473855</v>
      </c>
      <c r="D32" s="146">
        <v>54</v>
      </c>
      <c r="E32" s="3"/>
      <c r="G32" s="3"/>
    </row>
    <row r="33" spans="1:7">
      <c r="A33" s="144">
        <v>24</v>
      </c>
      <c r="B33" s="145">
        <f t="shared" si="2"/>
        <v>1630176.8754473855</v>
      </c>
      <c r="C33" s="145">
        <f t="shared" si="0"/>
        <v>1727987.4879742288</v>
      </c>
      <c r="D33" s="146">
        <v>55</v>
      </c>
      <c r="E33" s="3"/>
      <c r="G33" s="3"/>
    </row>
    <row r="34" spans="1:7">
      <c r="A34" s="144">
        <v>25</v>
      </c>
      <c r="B34" s="145">
        <f t="shared" ref="B34:B39" si="3">C33+$B$6</f>
        <v>1762987.4879742288</v>
      </c>
      <c r="C34" s="145">
        <f t="shared" si="0"/>
        <v>1868766.7372526827</v>
      </c>
      <c r="D34" s="146">
        <v>56</v>
      </c>
      <c r="E34" s="3"/>
      <c r="G34" s="3"/>
    </row>
    <row r="35" spans="1:7">
      <c r="A35" s="144">
        <v>26</v>
      </c>
      <c r="B35" s="145">
        <f t="shared" si="3"/>
        <v>1903766.7372526827</v>
      </c>
      <c r="C35" s="145">
        <f t="shared" si="0"/>
        <v>2017992.7414878437</v>
      </c>
      <c r="D35" s="146">
        <v>57</v>
      </c>
      <c r="E35" s="3"/>
      <c r="G35" s="3"/>
    </row>
    <row r="36" spans="1:7">
      <c r="A36" s="144">
        <v>27</v>
      </c>
      <c r="B36" s="145">
        <f t="shared" si="3"/>
        <v>2052992.7414878437</v>
      </c>
      <c r="C36" s="145">
        <f t="shared" si="0"/>
        <v>2176172.3059771145</v>
      </c>
      <c r="D36" s="146">
        <v>58</v>
      </c>
      <c r="E36" s="3"/>
      <c r="G36" s="3"/>
    </row>
    <row r="37" spans="1:7">
      <c r="A37" s="144">
        <v>28</v>
      </c>
      <c r="B37" s="145">
        <f t="shared" si="3"/>
        <v>2211172.3059771145</v>
      </c>
      <c r="C37" s="145">
        <f t="shared" si="0"/>
        <v>2343842.6443357416</v>
      </c>
      <c r="D37" s="146">
        <v>59</v>
      </c>
      <c r="E37" s="3"/>
      <c r="G37" s="3"/>
    </row>
    <row r="38" spans="1:7">
      <c r="A38" s="144">
        <v>29</v>
      </c>
      <c r="B38" s="145">
        <f t="shared" si="3"/>
        <v>2378842.6443357416</v>
      </c>
      <c r="C38" s="145">
        <f t="shared" si="0"/>
        <v>2521573.2029958861</v>
      </c>
      <c r="D38" s="146">
        <v>60</v>
      </c>
      <c r="E38" s="3"/>
      <c r="G38" s="3"/>
    </row>
    <row r="39" spans="1:7">
      <c r="A39" s="144">
        <v>30</v>
      </c>
      <c r="B39" s="145">
        <f t="shared" si="3"/>
        <v>2556573.2029958861</v>
      </c>
      <c r="C39" s="145">
        <f t="shared" si="0"/>
        <v>2709967.5951756393</v>
      </c>
      <c r="D39" s="146">
        <v>61</v>
      </c>
      <c r="E39" s="3"/>
      <c r="G39" s="3"/>
    </row>
    <row r="40" spans="1:7">
      <c r="A40" s="144">
        <v>31</v>
      </c>
      <c r="B40" s="145">
        <f t="shared" ref="B40:B42" si="4">C39</f>
        <v>2709967.5951756393</v>
      </c>
      <c r="C40" s="145">
        <f t="shared" si="0"/>
        <v>2872565.6508861776</v>
      </c>
      <c r="D40" s="146">
        <v>62</v>
      </c>
      <c r="E40" s="3"/>
      <c r="G40" s="3"/>
    </row>
    <row r="41" spans="1:7">
      <c r="A41" s="144">
        <v>32</v>
      </c>
      <c r="B41" s="145">
        <f t="shared" si="4"/>
        <v>2872565.6508861776</v>
      </c>
      <c r="C41" s="145">
        <f t="shared" si="0"/>
        <v>3044919.5899393484</v>
      </c>
      <c r="D41" s="146">
        <v>63</v>
      </c>
      <c r="E41" s="3"/>
      <c r="G41" s="3"/>
    </row>
    <row r="42" spans="1:7">
      <c r="A42" s="144">
        <v>33</v>
      </c>
      <c r="B42" s="145">
        <f t="shared" si="4"/>
        <v>3044919.5899393484</v>
      </c>
      <c r="C42" s="145">
        <f t="shared" si="0"/>
        <v>3227614.7653357093</v>
      </c>
      <c r="D42" s="146">
        <v>64</v>
      </c>
      <c r="E42" s="3"/>
      <c r="G42" s="3"/>
    </row>
    <row r="43" spans="1:7">
      <c r="A43" s="48"/>
      <c r="B43" s="3"/>
      <c r="C43" s="3"/>
      <c r="D43" s="139"/>
      <c r="E43" s="3"/>
      <c r="G43" s="3"/>
    </row>
    <row r="44" spans="1:7">
      <c r="A44" s="48"/>
      <c r="B44" s="25"/>
      <c r="C44" s="25"/>
      <c r="D44" s="139"/>
      <c r="E44" s="3"/>
      <c r="G44" s="3"/>
    </row>
    <row r="45" spans="1:7">
      <c r="A45" s="48"/>
      <c r="B45" s="147"/>
      <c r="C45" s="147"/>
      <c r="D45" s="139"/>
      <c r="E45" s="3"/>
      <c r="G45" s="3"/>
    </row>
    <row r="46" spans="1:7">
      <c r="A46" s="48"/>
      <c r="B46" s="147"/>
      <c r="C46" s="3"/>
      <c r="D46" s="3"/>
      <c r="E46" s="3"/>
      <c r="G4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</vt:lpstr>
      <vt:lpstr>July</vt:lpstr>
      <vt:lpstr>June</vt:lpstr>
      <vt:lpstr>May</vt:lpstr>
      <vt:lpstr>April</vt:lpstr>
      <vt:lpstr>March</vt:lpstr>
      <vt:lpstr>February</vt:lpstr>
      <vt:lpstr>January</vt:lpstr>
      <vt:lpstr>Retirement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 Cozby</dc:creator>
  <cp:lastModifiedBy>Marci Cozby</cp:lastModifiedBy>
  <dcterms:created xsi:type="dcterms:W3CDTF">2020-03-12T16:15:43Z</dcterms:created>
  <dcterms:modified xsi:type="dcterms:W3CDTF">2020-12-01T18:30:40Z</dcterms:modified>
</cp:coreProperties>
</file>